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1.xml" ContentType="application/vnd.ms-excel.controlproperties+xml"/>
  <Override PartName="/xl/drawings/drawing6.xml" ContentType="application/vnd.openxmlformats-officedocument.drawing+xml"/>
  <Override PartName="/xl/ctrlProps/ctrlProp2.xml" ContentType="application/vnd.ms-excel.controlproperti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Sykasoft\Adressen\10004\Ela\Gau\2026\BZP\"/>
    </mc:Choice>
  </mc:AlternateContent>
  <xr:revisionPtr revIDLastSave="0" documentId="13_ncr:1_{C747F816-1283-487C-95F6-C1A7475339DD}" xr6:coauthVersionLast="47" xr6:coauthVersionMax="47" xr10:uidLastSave="{00000000-0000-0000-0000-000000000000}"/>
  <bookViews>
    <workbookView xWindow="-120" yWindow="-120" windowWidth="29040" windowHeight="15720" tabRatio="562" firstSheet="1" activeTab="1" xr2:uid="{00000000-000D-0000-FFFF-FFFF00000000}"/>
  </bookViews>
  <sheets>
    <sheet name="Gaue" sheetId="36" state="hidden" r:id="rId1"/>
    <sheet name="LG frei Vor" sheetId="26" r:id="rId2"/>
    <sheet name="LG frei Rück" sheetId="37" r:id="rId3"/>
    <sheet name="LP frei Vor " sheetId="38" r:id="rId4"/>
    <sheet name="LP frei Rück" sheetId="39" r:id="rId5"/>
    <sheet name="LG-A Vor" sheetId="34" r:id="rId6"/>
    <sheet name="LG-A Rück" sheetId="35" r:id="rId7"/>
    <sheet name="LP-A Vor" sheetId="32" r:id="rId8"/>
    <sheet name="LP-A Rück" sheetId="33" r:id="rId9"/>
  </sheets>
  <definedNames>
    <definedName name="_xlnm._FilterDatabase" localSheetId="2" hidden="1">'LG frei Rück'!$H$8:$M$8</definedName>
    <definedName name="_xlnm._FilterDatabase" localSheetId="1" hidden="1">'LG frei Vor'!$H$8:$M$8</definedName>
    <definedName name="_xlnm._FilterDatabase" localSheetId="6" hidden="1">'LG-A Rück'!$H$8:$M$8</definedName>
    <definedName name="_xlnm._FilterDatabase" localSheetId="5" hidden="1">'LG-A Vor'!$H$8:$M$8</definedName>
    <definedName name="_xlnm._FilterDatabase" localSheetId="4" hidden="1">'LP frei Rück'!$H$8:$M$8</definedName>
    <definedName name="_xlnm._FilterDatabase" localSheetId="3" hidden="1">'LP frei Vor '!$H$8:$M$8</definedName>
    <definedName name="_xlnm._FilterDatabase" localSheetId="8" hidden="1">'LP-A Rück'!$H$8:$M$8</definedName>
    <definedName name="_xlnm._FilterDatabase" localSheetId="7" hidden="1">'LP-A Vor'!$H$8:$M$8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39" l="1"/>
  <c r="K16" i="39"/>
  <c r="M16" i="39" s="1"/>
  <c r="E16" i="39"/>
  <c r="D16" i="39"/>
  <c r="F16" i="39" s="1"/>
  <c r="L15" i="39"/>
  <c r="K15" i="39"/>
  <c r="M15" i="39" s="1"/>
  <c r="E15" i="39"/>
  <c r="D15" i="39" s="1"/>
  <c r="F15" i="39" s="1"/>
  <c r="L14" i="39"/>
  <c r="K14" i="39" s="1"/>
  <c r="M14" i="39" s="1"/>
  <c r="E14" i="39"/>
  <c r="L13" i="39"/>
  <c r="K12" i="39" s="1"/>
  <c r="M12" i="39" s="1"/>
  <c r="E13" i="39"/>
  <c r="L12" i="39"/>
  <c r="E12" i="39"/>
  <c r="L11" i="39"/>
  <c r="K11" i="39" s="1"/>
  <c r="M11" i="39" s="1"/>
  <c r="E11" i="39"/>
  <c r="L10" i="39"/>
  <c r="K10" i="39"/>
  <c r="M10" i="39" s="1"/>
  <c r="E10" i="39"/>
  <c r="L9" i="39"/>
  <c r="K9" i="39"/>
  <c r="M9" i="39" s="1"/>
  <c r="E9" i="39"/>
  <c r="L16" i="38"/>
  <c r="K16" i="38"/>
  <c r="M16" i="38" s="1"/>
  <c r="E16" i="38"/>
  <c r="D16" i="38"/>
  <c r="F16" i="38"/>
  <c r="L15" i="38"/>
  <c r="K15" i="38"/>
  <c r="M15" i="38" s="1"/>
  <c r="E15" i="38"/>
  <c r="D15" i="38"/>
  <c r="F15" i="38"/>
  <c r="L14" i="38"/>
  <c r="K14" i="38"/>
  <c r="M14" i="38" s="1"/>
  <c r="E14" i="38"/>
  <c r="D14" i="38"/>
  <c r="F14" i="38"/>
  <c r="L13" i="38"/>
  <c r="K12" i="38" s="1"/>
  <c r="M12" i="38" s="1"/>
  <c r="K13" i="38"/>
  <c r="M13" i="38" s="1"/>
  <c r="E13" i="38"/>
  <c r="D13" i="38"/>
  <c r="F13" i="38"/>
  <c r="L12" i="38"/>
  <c r="E12" i="38"/>
  <c r="D12" i="38"/>
  <c r="F12" i="38"/>
  <c r="L11" i="38"/>
  <c r="E11" i="38"/>
  <c r="D11" i="38"/>
  <c r="F11" i="38"/>
  <c r="L10" i="38"/>
  <c r="E10" i="38"/>
  <c r="D10" i="38"/>
  <c r="F10" i="38"/>
  <c r="L9" i="38"/>
  <c r="E9" i="38"/>
  <c r="D9" i="38"/>
  <c r="F9" i="38"/>
  <c r="F18" i="38"/>
  <c r="L23" i="37"/>
  <c r="E23" i="37"/>
  <c r="L22" i="37"/>
  <c r="K22" i="37"/>
  <c r="M22" i="37" s="1"/>
  <c r="E22" i="37"/>
  <c r="L21" i="37"/>
  <c r="K21" i="37" s="1"/>
  <c r="M21" i="37" s="1"/>
  <c r="E21" i="37"/>
  <c r="L20" i="37"/>
  <c r="E20" i="37"/>
  <c r="L19" i="37"/>
  <c r="E19" i="37"/>
  <c r="L18" i="37"/>
  <c r="K18" i="37" s="1"/>
  <c r="M18" i="37" s="1"/>
  <c r="E18" i="37"/>
  <c r="L17" i="37"/>
  <c r="E17" i="37"/>
  <c r="L16" i="37"/>
  <c r="E16" i="37"/>
  <c r="D16" i="37" s="1"/>
  <c r="F16" i="37" s="1"/>
  <c r="D22" i="37"/>
  <c r="F22" i="37" s="1"/>
  <c r="L15" i="37"/>
  <c r="E15" i="37"/>
  <c r="D15" i="37" s="1"/>
  <c r="F15" i="37" s="1"/>
  <c r="L14" i="37"/>
  <c r="E14" i="37"/>
  <c r="D14" i="37" s="1"/>
  <c r="F14" i="37" s="1"/>
  <c r="L13" i="37"/>
  <c r="E13" i="37"/>
  <c r="L12" i="37"/>
  <c r="E12" i="37"/>
  <c r="L11" i="37"/>
  <c r="E11" i="37"/>
  <c r="L10" i="37"/>
  <c r="E10" i="37"/>
  <c r="L9" i="37"/>
  <c r="E9" i="37"/>
  <c r="L23" i="26"/>
  <c r="L22" i="26"/>
  <c r="L21" i="26"/>
  <c r="K21" i="26" s="1"/>
  <c r="M21" i="26" s="1"/>
  <c r="L20" i="26"/>
  <c r="K20" i="26" s="1"/>
  <c r="M20" i="26" s="1"/>
  <c r="L19" i="26"/>
  <c r="K14" i="26" s="1"/>
  <c r="M14" i="26" s="1"/>
  <c r="L18" i="26"/>
  <c r="K17" i="26" s="1"/>
  <c r="M17" i="26" s="1"/>
  <c r="L17" i="26"/>
  <c r="L16" i="26"/>
  <c r="L14" i="26"/>
  <c r="L15" i="26"/>
  <c r="L13" i="26"/>
  <c r="L12" i="26"/>
  <c r="L11" i="26"/>
  <c r="L10" i="26"/>
  <c r="L9" i="26"/>
  <c r="E23" i="26"/>
  <c r="D22" i="26" s="1"/>
  <c r="F22" i="26" s="1"/>
  <c r="E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D21" i="37"/>
  <c r="F21" i="37" s="1"/>
  <c r="D23" i="37"/>
  <c r="F23" i="37" s="1"/>
  <c r="D20" i="37"/>
  <c r="F20" i="37" s="1"/>
  <c r="K20" i="37"/>
  <c r="M20" i="37" s="1"/>
  <c r="K17" i="37"/>
  <c r="M17" i="37" s="1"/>
  <c r="K19" i="37"/>
  <c r="M19" i="37" s="1"/>
  <c r="K23" i="37"/>
  <c r="M23" i="37" s="1"/>
  <c r="D18" i="37"/>
  <c r="F18" i="37" s="1"/>
  <c r="D17" i="37"/>
  <c r="F17" i="37" s="1"/>
  <c r="D19" i="37"/>
  <c r="F19" i="37" s="1"/>
  <c r="L23" i="35"/>
  <c r="K23" i="35"/>
  <c r="M23" i="35"/>
  <c r="E23" i="35"/>
  <c r="D23" i="35"/>
  <c r="F23" i="35" s="1"/>
  <c r="L22" i="35"/>
  <c r="K22" i="35"/>
  <c r="M22" i="35" s="1"/>
  <c r="E22" i="35"/>
  <c r="D22" i="35"/>
  <c r="F22" i="35" s="1"/>
  <c r="L21" i="35"/>
  <c r="K21" i="35"/>
  <c r="M21" i="35"/>
  <c r="E21" i="35"/>
  <c r="D21" i="35"/>
  <c r="F21" i="35" s="1"/>
  <c r="L20" i="35"/>
  <c r="K20" i="35"/>
  <c r="M20" i="35"/>
  <c r="E20" i="35"/>
  <c r="D20" i="35"/>
  <c r="F20" i="35" s="1"/>
  <c r="L19" i="35"/>
  <c r="K19" i="35"/>
  <c r="M19" i="35" s="1"/>
  <c r="E19" i="35"/>
  <c r="D19" i="35"/>
  <c r="F19" i="35" s="1"/>
  <c r="L18" i="35"/>
  <c r="K18" i="35"/>
  <c r="M18" i="35"/>
  <c r="E18" i="35"/>
  <c r="D18" i="35"/>
  <c r="F18" i="35" s="1"/>
  <c r="L17" i="35"/>
  <c r="K17" i="35"/>
  <c r="M17" i="35"/>
  <c r="E17" i="35"/>
  <c r="D16" i="35" s="1"/>
  <c r="F16" i="35" s="1"/>
  <c r="D17" i="35"/>
  <c r="F17" i="35" s="1"/>
  <c r="L16" i="35"/>
  <c r="K16" i="35"/>
  <c r="M16" i="35" s="1"/>
  <c r="E16" i="35"/>
  <c r="L15" i="35"/>
  <c r="K15" i="35"/>
  <c r="M15" i="35" s="1"/>
  <c r="E15" i="35"/>
  <c r="L14" i="35"/>
  <c r="K14" i="35"/>
  <c r="M14" i="35"/>
  <c r="E14" i="35"/>
  <c r="L13" i="35"/>
  <c r="K13" i="35"/>
  <c r="M13" i="35" s="1"/>
  <c r="E13" i="35"/>
  <c r="L12" i="35"/>
  <c r="K12" i="35"/>
  <c r="M12" i="35" s="1"/>
  <c r="E12" i="35"/>
  <c r="L11" i="35"/>
  <c r="E11" i="35"/>
  <c r="L10" i="35"/>
  <c r="E10" i="35"/>
  <c r="L9" i="35"/>
  <c r="E9" i="35"/>
  <c r="L23" i="34"/>
  <c r="K23" i="34"/>
  <c r="M23" i="34"/>
  <c r="E23" i="34"/>
  <c r="D23" i="34"/>
  <c r="F23" i="34"/>
  <c r="L22" i="34"/>
  <c r="K22" i="34"/>
  <c r="M22" i="34"/>
  <c r="E22" i="34"/>
  <c r="D22" i="34"/>
  <c r="F22" i="34"/>
  <c r="L21" i="34"/>
  <c r="K21" i="34"/>
  <c r="M21" i="34" s="1"/>
  <c r="E21" i="34"/>
  <c r="D21" i="34"/>
  <c r="F21" i="34"/>
  <c r="L20" i="34"/>
  <c r="K20" i="34"/>
  <c r="M20" i="34" s="1"/>
  <c r="E20" i="34"/>
  <c r="D20" i="34"/>
  <c r="F20" i="34"/>
  <c r="L19" i="34"/>
  <c r="K19" i="34"/>
  <c r="M19" i="34"/>
  <c r="E19" i="34"/>
  <c r="L18" i="34"/>
  <c r="K18" i="34"/>
  <c r="M18" i="34"/>
  <c r="E18" i="34"/>
  <c r="D18" i="34"/>
  <c r="F18" i="34"/>
  <c r="L17" i="34"/>
  <c r="K17" i="34"/>
  <c r="M17" i="34" s="1"/>
  <c r="E17" i="34"/>
  <c r="D17" i="34"/>
  <c r="F17" i="34"/>
  <c r="L16" i="34"/>
  <c r="K16" i="34"/>
  <c r="M16" i="34" s="1"/>
  <c r="E16" i="34"/>
  <c r="L15" i="34"/>
  <c r="K15" i="34"/>
  <c r="M15" i="34" s="1"/>
  <c r="E15" i="34"/>
  <c r="L14" i="34"/>
  <c r="K14" i="34"/>
  <c r="M14" i="34"/>
  <c r="E14" i="34"/>
  <c r="L13" i="34"/>
  <c r="K13" i="34"/>
  <c r="M13" i="34"/>
  <c r="E13" i="34"/>
  <c r="L12" i="34"/>
  <c r="K9" i="34" s="1"/>
  <c r="M9" i="34" s="1"/>
  <c r="K12" i="34"/>
  <c r="M12" i="34" s="1"/>
  <c r="E12" i="34"/>
  <c r="L11" i="34"/>
  <c r="K11" i="34"/>
  <c r="M11" i="34" s="1"/>
  <c r="E11" i="34"/>
  <c r="L10" i="34"/>
  <c r="K10" i="34"/>
  <c r="M10" i="34" s="1"/>
  <c r="E10" i="34"/>
  <c r="L9" i="34"/>
  <c r="E9" i="34"/>
  <c r="L16" i="33"/>
  <c r="K16" i="33"/>
  <c r="M16" i="33"/>
  <c r="E16" i="33"/>
  <c r="D16" i="33"/>
  <c r="F16" i="33"/>
  <c r="L15" i="33"/>
  <c r="K15" i="33"/>
  <c r="M15" i="33"/>
  <c r="E15" i="33"/>
  <c r="D15" i="33"/>
  <c r="F15" i="33"/>
  <c r="L14" i="33"/>
  <c r="K14" i="33"/>
  <c r="M14" i="33"/>
  <c r="E14" i="33"/>
  <c r="D14" i="33"/>
  <c r="F14" i="33"/>
  <c r="L13" i="33"/>
  <c r="K13" i="33"/>
  <c r="M13" i="33"/>
  <c r="E13" i="33"/>
  <c r="D13" i="33"/>
  <c r="F13" i="33"/>
  <c r="L12" i="33"/>
  <c r="K12" i="33"/>
  <c r="M12" i="33"/>
  <c r="E12" i="33"/>
  <c r="D12" i="33"/>
  <c r="F12" i="33"/>
  <c r="L11" i="33"/>
  <c r="K11" i="33"/>
  <c r="M11" i="33"/>
  <c r="E11" i="33"/>
  <c r="D11" i="33"/>
  <c r="F11" i="33"/>
  <c r="L10" i="33"/>
  <c r="K10" i="33"/>
  <c r="M10" i="33"/>
  <c r="E10" i="33"/>
  <c r="D10" i="33"/>
  <c r="L9" i="33"/>
  <c r="K9" i="33"/>
  <c r="M9" i="33"/>
  <c r="E9" i="33"/>
  <c r="D9" i="33"/>
  <c r="F9" i="33"/>
  <c r="F18" i="33"/>
  <c r="L16" i="32"/>
  <c r="K16" i="32"/>
  <c r="M16" i="32"/>
  <c r="E16" i="32"/>
  <c r="D16" i="32"/>
  <c r="F16" i="32"/>
  <c r="L15" i="32"/>
  <c r="E15" i="32"/>
  <c r="D15" i="32"/>
  <c r="F15" i="32"/>
  <c r="L14" i="32"/>
  <c r="E14" i="32"/>
  <c r="L13" i="32"/>
  <c r="E13" i="32"/>
  <c r="L12" i="32"/>
  <c r="E12" i="32"/>
  <c r="L11" i="32"/>
  <c r="K11" i="32"/>
  <c r="M11" i="32"/>
  <c r="E11" i="32"/>
  <c r="L10" i="32"/>
  <c r="K15" i="32"/>
  <c r="M15" i="32"/>
  <c r="E10" i="32"/>
  <c r="L9" i="32"/>
  <c r="K9" i="32"/>
  <c r="M9" i="32"/>
  <c r="E9" i="32"/>
  <c r="K23" i="26"/>
  <c r="M23" i="26" s="1"/>
  <c r="K22" i="26"/>
  <c r="M22" i="26" s="1"/>
  <c r="D19" i="34"/>
  <c r="F19" i="34"/>
  <c r="K12" i="32"/>
  <c r="M12" i="32"/>
  <c r="F10" i="33"/>
  <c r="D9" i="34"/>
  <c r="F9" i="34"/>
  <c r="K10" i="32"/>
  <c r="M10" i="32"/>
  <c r="K14" i="32"/>
  <c r="M14" i="32"/>
  <c r="K13" i="32"/>
  <c r="M13" i="32"/>
  <c r="D10" i="32"/>
  <c r="F10" i="32"/>
  <c r="D14" i="32"/>
  <c r="F14" i="32"/>
  <c r="D13" i="32"/>
  <c r="F13" i="32"/>
  <c r="D12" i="32"/>
  <c r="F12" i="32"/>
  <c r="D11" i="32"/>
  <c r="F11" i="32"/>
  <c r="D9" i="32"/>
  <c r="F9" i="32"/>
  <c r="D11" i="34"/>
  <c r="F11" i="34"/>
  <c r="D14" i="34"/>
  <c r="F14" i="34"/>
  <c r="D10" i="34"/>
  <c r="F10" i="34"/>
  <c r="D13" i="34"/>
  <c r="F13" i="34"/>
  <c r="D12" i="34"/>
  <c r="F12" i="34"/>
  <c r="D15" i="34"/>
  <c r="F15" i="34"/>
  <c r="D16" i="34"/>
  <c r="F16" i="34"/>
  <c r="M18" i="32"/>
  <c r="M18" i="33"/>
  <c r="F18" i="32"/>
  <c r="F25" i="34"/>
  <c r="D12" i="26" l="1"/>
  <c r="F12" i="26" s="1"/>
  <c r="D11" i="26"/>
  <c r="F11" i="26" s="1"/>
  <c r="D23" i="26"/>
  <c r="F23" i="26" s="1"/>
  <c r="D20" i="26"/>
  <c r="F20" i="26" s="1"/>
  <c r="D14" i="26"/>
  <c r="F14" i="26" s="1"/>
  <c r="D15" i="26"/>
  <c r="F15" i="26" s="1"/>
  <c r="K13" i="39"/>
  <c r="M13" i="39" s="1"/>
  <c r="M18" i="39" s="1"/>
  <c r="K9" i="37"/>
  <c r="M9" i="37" s="1"/>
  <c r="K11" i="37"/>
  <c r="M11" i="37" s="1"/>
  <c r="K12" i="37"/>
  <c r="M12" i="37" s="1"/>
  <c r="K14" i="37"/>
  <c r="M14" i="37" s="1"/>
  <c r="K15" i="37"/>
  <c r="M15" i="37" s="1"/>
  <c r="K16" i="37"/>
  <c r="M16" i="37" s="1"/>
  <c r="K11" i="35"/>
  <c r="M11" i="35" s="1"/>
  <c r="K9" i="35"/>
  <c r="M9" i="35" s="1"/>
  <c r="K10" i="35"/>
  <c r="M10" i="35" s="1"/>
  <c r="M25" i="35"/>
  <c r="K9" i="38"/>
  <c r="M9" i="38" s="1"/>
  <c r="K10" i="38"/>
  <c r="M10" i="38" s="1"/>
  <c r="K11" i="38"/>
  <c r="M11" i="38" s="1"/>
  <c r="K13" i="37"/>
  <c r="M13" i="37" s="1"/>
  <c r="M25" i="34"/>
  <c r="K12" i="26"/>
  <c r="M12" i="26" s="1"/>
  <c r="K13" i="26"/>
  <c r="M13" i="26" s="1"/>
  <c r="K9" i="26"/>
  <c r="M9" i="26" s="1"/>
  <c r="K18" i="26"/>
  <c r="M18" i="26" s="1"/>
  <c r="K19" i="26"/>
  <c r="M19" i="26" s="1"/>
  <c r="K16" i="26"/>
  <c r="M16" i="26" s="1"/>
  <c r="K10" i="26"/>
  <c r="M10" i="26" s="1"/>
  <c r="K15" i="26"/>
  <c r="M15" i="26" s="1"/>
  <c r="K11" i="26"/>
  <c r="M11" i="26" s="1"/>
  <c r="K10" i="37"/>
  <c r="M10" i="37" s="1"/>
  <c r="D9" i="39"/>
  <c r="F9" i="39" s="1"/>
  <c r="D12" i="39"/>
  <c r="F12" i="39" s="1"/>
  <c r="D14" i="39"/>
  <c r="F14" i="39" s="1"/>
  <c r="D13" i="39"/>
  <c r="F13" i="39" s="1"/>
  <c r="D13" i="37"/>
  <c r="F13" i="37" s="1"/>
  <c r="D15" i="35"/>
  <c r="F15" i="35" s="1"/>
  <c r="D14" i="35"/>
  <c r="F14" i="35" s="1"/>
  <c r="D13" i="35"/>
  <c r="F13" i="35" s="1"/>
  <c r="D12" i="35"/>
  <c r="F12" i="35" s="1"/>
  <c r="D11" i="35"/>
  <c r="F11" i="35" s="1"/>
  <c r="D10" i="35"/>
  <c r="F10" i="35" s="1"/>
  <c r="D9" i="35"/>
  <c r="F9" i="35" s="1"/>
  <c r="D10" i="39"/>
  <c r="F10" i="39" s="1"/>
  <c r="D11" i="39"/>
  <c r="F11" i="39" s="1"/>
  <c r="D19" i="26"/>
  <c r="F19" i="26" s="1"/>
  <c r="D13" i="26"/>
  <c r="F13" i="26" s="1"/>
  <c r="D10" i="26"/>
  <c r="F10" i="26" s="1"/>
  <c r="D18" i="26"/>
  <c r="F18" i="26" s="1"/>
  <c r="D21" i="26"/>
  <c r="F21" i="26" s="1"/>
  <c r="D9" i="26"/>
  <c r="F9" i="26" s="1"/>
  <c r="D16" i="26"/>
  <c r="F16" i="26" s="1"/>
  <c r="D17" i="26"/>
  <c r="F17" i="26" s="1"/>
  <c r="D10" i="37"/>
  <c r="F10" i="37" s="1"/>
  <c r="D9" i="37"/>
  <c r="F9" i="37" s="1"/>
  <c r="D12" i="37"/>
  <c r="F12" i="37" s="1"/>
  <c r="D11" i="37"/>
  <c r="F11" i="37" s="1"/>
  <c r="M18" i="38" l="1"/>
  <c r="M25" i="37"/>
  <c r="M25" i="26"/>
  <c r="F18" i="39"/>
  <c r="F25" i="35"/>
  <c r="F25" i="37"/>
  <c r="F25" i="26"/>
</calcChain>
</file>

<file path=xl/sharedStrings.xml><?xml version="1.0" encoding="utf-8"?>
<sst xmlns="http://schemas.openxmlformats.org/spreadsheetml/2006/main" count="343" uniqueCount="104">
  <si>
    <t>Schützenbezirk Schwaben</t>
  </si>
  <si>
    <t>Auswertkarte Bezirkspokal - Damen</t>
  </si>
  <si>
    <t>Vorkampf</t>
  </si>
  <si>
    <t xml:space="preserve">Nr. </t>
  </si>
  <si>
    <t>Ringe</t>
  </si>
  <si>
    <t>Wertung</t>
  </si>
  <si>
    <t>Gau:</t>
  </si>
  <si>
    <t>Ergebnis Vorkampf</t>
  </si>
  <si>
    <t>Rückkampf</t>
  </si>
  <si>
    <t>Datum, Unterschrift Mannschaftsführer</t>
  </si>
  <si>
    <t>Datum:</t>
  </si>
  <si>
    <t>Ort:</t>
  </si>
  <si>
    <t>Zu- und Vorname</t>
  </si>
  <si>
    <t>Rang</t>
  </si>
  <si>
    <t>Luftpistole frei</t>
  </si>
  <si>
    <t>Luftgewehr frei</t>
  </si>
  <si>
    <t>Rang AB</t>
  </si>
  <si>
    <t>Luftpistole Auflage</t>
  </si>
  <si>
    <t>Luftgewehr Auflage</t>
  </si>
  <si>
    <t>702 Augsburg</t>
  </si>
  <si>
    <t>701 Allgäu</t>
  </si>
  <si>
    <t>703 Babenhausen</t>
  </si>
  <si>
    <t>704 Burgau</t>
  </si>
  <si>
    <t>705 Donau-Brenz-Egau</t>
  </si>
  <si>
    <t>706 Donau-Ries</t>
  </si>
  <si>
    <t>707 Günzburg</t>
  </si>
  <si>
    <t>709 Iller-Illertissen</t>
  </si>
  <si>
    <t>710 Kaufbeuren-Marktoberdorf</t>
  </si>
  <si>
    <t>711 Krumbach</t>
  </si>
  <si>
    <t>712 Lech-Wertach</t>
  </si>
  <si>
    <t>713 Memmingen</t>
  </si>
  <si>
    <t>714 Mindelheim</t>
  </si>
  <si>
    <t>715 Oberallgäu</t>
  </si>
  <si>
    <t>716 Ostallgäu</t>
  </si>
  <si>
    <t>717 Ottobeuren</t>
  </si>
  <si>
    <t>718 Riesgau-Nördlingen</t>
  </si>
  <si>
    <t>719 Rothtal</t>
  </si>
  <si>
    <t>720 Türkheim</t>
  </si>
  <si>
    <t>721 Neu-Ulm</t>
  </si>
  <si>
    <t>722 Wertingen</t>
  </si>
  <si>
    <t>723 Westallgäu</t>
  </si>
  <si>
    <t xml:space="preserve">Luftpistole </t>
  </si>
  <si>
    <t>Harburg</t>
  </si>
  <si>
    <t>Harlacher Iris</t>
  </si>
  <si>
    <t>Schröttle Anna-Lena</t>
  </si>
  <si>
    <t>Schröttle Verena</t>
  </si>
  <si>
    <t>Poetzsch Melanie</t>
  </si>
  <si>
    <t>Merkl Tatjana</t>
  </si>
  <si>
    <t>Eberhart Lorena</t>
  </si>
  <si>
    <t>Schwertberger Nadine</t>
  </si>
  <si>
    <t>Schreiber Brigitte</t>
  </si>
  <si>
    <t>Ziegelmeier Sabrina</t>
  </si>
  <si>
    <t>Schober Nadine</t>
  </si>
  <si>
    <t>Müller Dunja</t>
  </si>
  <si>
    <t>Schiegg Viktoria</t>
  </si>
  <si>
    <t>Brunner Madeleine</t>
  </si>
  <si>
    <t>Keßler Franziska</t>
  </si>
  <si>
    <t>Wagner Stefanie</t>
  </si>
  <si>
    <t>Relovsky Anita</t>
  </si>
  <si>
    <t>Relovsky Claudia</t>
  </si>
  <si>
    <t>Feldmeier Manuela</t>
  </si>
  <si>
    <t>Eichberger Tina</t>
  </si>
  <si>
    <t>Mangold Jessica</t>
  </si>
  <si>
    <t>Rehle Natalie</t>
  </si>
  <si>
    <t>Klarmann Melanie</t>
  </si>
  <si>
    <t>Nazarenus Tanja</t>
  </si>
  <si>
    <t>Adams Tanja</t>
  </si>
  <si>
    <t>Vanurka Nina</t>
  </si>
  <si>
    <t>Wildfeuer-Fick Heike</t>
  </si>
  <si>
    <t>Hesse Carolin</t>
  </si>
  <si>
    <t>Hurle Sabine</t>
  </si>
  <si>
    <t>Kay Stefanie</t>
  </si>
  <si>
    <t>Schwarz-Oppel Monika</t>
  </si>
  <si>
    <t>Ackermann Nicole</t>
  </si>
  <si>
    <t>Wüst Christina</t>
  </si>
  <si>
    <t>Kahn Gisela</t>
  </si>
  <si>
    <t>Benninger Diana</t>
  </si>
  <si>
    <t>Haß Marianne</t>
  </si>
  <si>
    <t>Losert Andrea</t>
  </si>
  <si>
    <t>Mayr Nicole</t>
  </si>
  <si>
    <t>Mösle Ines</t>
  </si>
  <si>
    <t>Durner Martina</t>
  </si>
  <si>
    <t>Förster Jutta</t>
  </si>
  <si>
    <t>Rohrer Hedwig</t>
  </si>
  <si>
    <t>Baars Sieglinde</t>
  </si>
  <si>
    <t>Eberhart Marlene</t>
  </si>
  <si>
    <t>Rasp Christine</t>
  </si>
  <si>
    <t>Kefer Angelika</t>
  </si>
  <si>
    <t>Strauß Helene</t>
  </si>
  <si>
    <t>Schludi Margit</t>
  </si>
  <si>
    <t>Steb Gerda</t>
  </si>
  <si>
    <t>Schmid Anna</t>
  </si>
  <si>
    <t>Baar Sieglinde</t>
  </si>
  <si>
    <t>Münzinger Rebecca</t>
  </si>
  <si>
    <t>Heider Manuela</t>
  </si>
  <si>
    <t>Thum Sophia</t>
  </si>
  <si>
    <t>Heider Elke</t>
  </si>
  <si>
    <t>Ostermeyer Monika</t>
  </si>
  <si>
    <t>Benninger Sandra</t>
  </si>
  <si>
    <t>Sailer Martina</t>
  </si>
  <si>
    <t>Heider Corinna</t>
  </si>
  <si>
    <t>15.04.2026/22.04.2026</t>
  </si>
  <si>
    <t>Forheim</t>
  </si>
  <si>
    <t>29.04.2026/06.05.2026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</si>
</sst>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_ ;\-#,##0\ 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Arial Narrow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Arial Narrow"/>
      <family val="2"/>
    </font>
    <font>
      <sz val="9"/>
      <color theme="1"/>
      <name val="Arial Narrow"/>
      <family val="2"/>
    </font>
    <font>
      <i/>
      <sz val="16"/>
      <color theme="1"/>
      <name val="Calibri"/>
      <family val="2"/>
      <scheme val="minor"/>
    </font>
    <font>
      <sz val="18"/>
      <color theme="1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66" fontId="1" fillId="0" borderId="1">
      <alignment horizontal="center" vertical="center"/>
      <protection locked="0"/>
    </xf>
  </cellStyleXfs>
  <cellXfs count="35">
    <xf numFmtId="0" fontId="0" fillId="0" borderId="0" xfId="0"/>
    <xf numFmtId="49" fontId="2" fillId="0" borderId="1" xfId="0" applyNumberFormat="1" applyFont="1" applyBorder="1" applyAlignment="1" applyProtection="1">
      <alignment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165" fontId="6" fillId="0" borderId="7" xfId="0" applyNumberFormat="1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8" xfId="0" applyFont="1" applyBorder="1"/>
    <xf numFmtId="0" fontId="9" fillId="0" borderId="0" xfId="0" applyFont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2" borderId="0" xfId="0" applyFont="1" applyFill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14" fontId="4" fillId="0" borderId="0" xfId="0" applyNumberFormat="1" applyFont="1" applyAlignment="1" applyProtection="1">
      <alignment horizontal="left"/>
      <protection locked="0"/>
    </xf>
    <xf numFmtId="0" fontId="11" fillId="5" borderId="0" xfId="0" applyFont="1" applyFill="1" applyAlignment="1">
      <alignment horizontal="left"/>
    </xf>
    <xf numFmtId="0" fontId="5" fillId="0" borderId="0" xfId="0" applyFont="1" applyAlignment="1" applyProtection="1">
      <alignment horizontal="center"/>
      <protection locked="0"/>
    </xf>
    <xf numFmtId="0" fontId="0" fillId="0" borderId="7" xfId="0" applyBorder="1"/>
    <xf numFmtId="0" fontId="11" fillId="3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</cellXfs>
  <cellStyles count="2">
    <cellStyle name="Standard" xfId="0" builtinId="0"/>
    <cellStyle name="Stil 1" xfId="1" xr:uid="{00000000-0005-0000-0000-000001000000}"/>
  </cellStyles>
  <dxfs count="16"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  <dxf>
      <font>
        <b/>
        <i/>
        <color rgb="FFFF0000"/>
        <name val="Calibri Light"/>
        <scheme val="none"/>
      </font>
      <numFmt numFmtId="165" formatCode="#,##0.0"/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Drop" dropStyle="simple" dx="17" sel="0" val="0" widthMin="219"/>
</file>

<file path=xl/ctrlProps/ctrlProp2.xml><?xml version="1.0" encoding="utf-8"?>
<formControlPr xmlns="http://schemas.microsoft.com/office/spreadsheetml/2009/9/main" objectType="Drop" dropStyle="simple" dx="17" sel="0" val="0" widthMin="232"/>
</file>

<file path=xl/ctrlProps/ctrlProp3.xml><?xml version="1.0" encoding="utf-8"?>
<formControlPr xmlns="http://schemas.microsoft.com/office/spreadsheetml/2009/9/main" objectType="Drop" dropStyle="simple" dx="17" sel="0" val="0" widthMin="25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</xdr:colOff>
      <xdr:row>0</xdr:row>
      <xdr:rowOff>68580</xdr:rowOff>
    </xdr:from>
    <xdr:to>
      <xdr:col>10</xdr:col>
      <xdr:colOff>0</xdr:colOff>
      <xdr:row>3</xdr:row>
      <xdr:rowOff>95250</xdr:rowOff>
    </xdr:to>
    <xdr:pic>
      <xdr:nvPicPr>
        <xdr:cNvPr id="26690" name="Grafik 1">
          <a:extLst>
            <a:ext uri="{FF2B5EF4-FFF2-40B4-BE49-F238E27FC236}">
              <a16:creationId xmlns:a16="http://schemas.microsoft.com/office/drawing/2014/main" id="{00000000-0008-0000-0100-0000426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68580"/>
          <a:ext cx="65532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</xdr:colOff>
      <xdr:row>0</xdr:row>
      <xdr:rowOff>68580</xdr:rowOff>
    </xdr:from>
    <xdr:to>
      <xdr:col>9</xdr:col>
      <xdr:colOff>701040</xdr:colOff>
      <xdr:row>3</xdr:row>
      <xdr:rowOff>91440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14AC1A5-625D-4E05-8270-6D5C90B27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66675"/>
          <a:ext cx="643890" cy="786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</xdr:colOff>
      <xdr:row>0</xdr:row>
      <xdr:rowOff>68580</xdr:rowOff>
    </xdr:from>
    <xdr:to>
      <xdr:col>9</xdr:col>
      <xdr:colOff>701040</xdr:colOff>
      <xdr:row>3</xdr:row>
      <xdr:rowOff>91440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1690030-7094-494D-991E-8A0692E29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66675"/>
          <a:ext cx="643890" cy="786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</xdr:colOff>
      <xdr:row>0</xdr:row>
      <xdr:rowOff>68580</xdr:rowOff>
    </xdr:from>
    <xdr:to>
      <xdr:col>10</xdr:col>
      <xdr:colOff>0</xdr:colOff>
      <xdr:row>3</xdr:row>
      <xdr:rowOff>95250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8A2B48E-448D-4A45-8036-352484371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66675"/>
          <a:ext cx="643890" cy="786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</xdr:colOff>
      <xdr:row>0</xdr:row>
      <xdr:rowOff>68580</xdr:rowOff>
    </xdr:from>
    <xdr:to>
      <xdr:col>10</xdr:col>
      <xdr:colOff>0</xdr:colOff>
      <xdr:row>3</xdr:row>
      <xdr:rowOff>95250</xdr:rowOff>
    </xdr:to>
    <xdr:pic>
      <xdr:nvPicPr>
        <xdr:cNvPr id="34829" name="Grafik 1">
          <a:extLst>
            <a:ext uri="{FF2B5EF4-FFF2-40B4-BE49-F238E27FC236}">
              <a16:creationId xmlns:a16="http://schemas.microsoft.com/office/drawing/2014/main" id="{00000000-0008-0000-0500-00000D8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68580"/>
          <a:ext cx="65532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5</xdr:row>
          <xdr:rowOff>0</xdr:rowOff>
        </xdr:from>
        <xdr:to>
          <xdr:col>6</xdr:col>
          <xdr:colOff>238125</xdr:colOff>
          <xdr:row>6</xdr:row>
          <xdr:rowOff>0</xdr:rowOff>
        </xdr:to>
        <xdr:sp macro="" textlink="">
          <xdr:nvSpPr>
            <xdr:cNvPr id="34823" name=" 7" hidden="1">
              <a:extLst>
                <a:ext uri="{63B3BB69-23CF-44E3-9099-C40C66FF867C}">
                  <a14:compatExt spid="_x0000_s34823"/>
                </a:ext>
                <a:ext uri="{FF2B5EF4-FFF2-40B4-BE49-F238E27FC236}">
                  <a16:creationId xmlns:a16="http://schemas.microsoft.com/office/drawing/2014/main" id="{00000000-0008-0000-0500-00000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</xdr:colOff>
      <xdr:row>0</xdr:row>
      <xdr:rowOff>68580</xdr:rowOff>
    </xdr:from>
    <xdr:to>
      <xdr:col>9</xdr:col>
      <xdr:colOff>701040</xdr:colOff>
      <xdr:row>3</xdr:row>
      <xdr:rowOff>91440</xdr:rowOff>
    </xdr:to>
    <xdr:pic>
      <xdr:nvPicPr>
        <xdr:cNvPr id="35853" name="Grafik 1">
          <a:extLst>
            <a:ext uri="{FF2B5EF4-FFF2-40B4-BE49-F238E27FC236}">
              <a16:creationId xmlns:a16="http://schemas.microsoft.com/office/drawing/2014/main" id="{00000000-0008-0000-0600-00000D8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68580"/>
          <a:ext cx="65532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</xdr:row>
          <xdr:rowOff>0</xdr:rowOff>
        </xdr:from>
        <xdr:to>
          <xdr:col>13</xdr:col>
          <xdr:colOff>219075</xdr:colOff>
          <xdr:row>6</xdr:row>
          <xdr:rowOff>0</xdr:rowOff>
        </xdr:to>
        <xdr:sp macro="" textlink="">
          <xdr:nvSpPr>
            <xdr:cNvPr id="36865" name=" 7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06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</xdr:colOff>
      <xdr:row>0</xdr:row>
      <xdr:rowOff>68580</xdr:rowOff>
    </xdr:from>
    <xdr:to>
      <xdr:col>9</xdr:col>
      <xdr:colOff>701040</xdr:colOff>
      <xdr:row>3</xdr:row>
      <xdr:rowOff>91440</xdr:rowOff>
    </xdr:to>
    <xdr:pic>
      <xdr:nvPicPr>
        <xdr:cNvPr id="32783" name="Grafik 1">
          <a:extLst>
            <a:ext uri="{FF2B5EF4-FFF2-40B4-BE49-F238E27FC236}">
              <a16:creationId xmlns:a16="http://schemas.microsoft.com/office/drawing/2014/main" id="{00000000-0008-0000-0700-00000F8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68580"/>
          <a:ext cx="65532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</xdr:colOff>
      <xdr:row>0</xdr:row>
      <xdr:rowOff>68580</xdr:rowOff>
    </xdr:from>
    <xdr:to>
      <xdr:col>9</xdr:col>
      <xdr:colOff>704850</xdr:colOff>
      <xdr:row>3</xdr:row>
      <xdr:rowOff>95250</xdr:rowOff>
    </xdr:to>
    <xdr:pic>
      <xdr:nvPicPr>
        <xdr:cNvPr id="33807" name="Grafik 1">
          <a:extLst>
            <a:ext uri="{FF2B5EF4-FFF2-40B4-BE49-F238E27FC236}">
              <a16:creationId xmlns:a16="http://schemas.microsoft.com/office/drawing/2014/main" id="{00000000-0008-0000-0800-00000F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68580"/>
          <a:ext cx="65532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</xdr:row>
          <xdr:rowOff>0</xdr:rowOff>
        </xdr:from>
        <xdr:to>
          <xdr:col>13</xdr:col>
          <xdr:colOff>200025</xdr:colOff>
          <xdr:row>6</xdr:row>
          <xdr:rowOff>0</xdr:rowOff>
        </xdr:to>
        <xdr:sp macro="" textlink="">
          <xdr:nvSpPr>
            <xdr:cNvPr id="33801" name=" 9" hidden="1">
              <a:extLst>
                <a:ext uri="{63B3BB69-23CF-44E3-9099-C40C66FF867C}">
                  <a14:compatExt spid="_x0000_s33801"/>
                </a:ext>
                <a:ext uri="{FF2B5EF4-FFF2-40B4-BE49-F238E27FC236}">
                  <a16:creationId xmlns:a16="http://schemas.microsoft.com/office/drawing/2014/main" id="{00000000-0008-0000-0800-000009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22"/>
  <sheetViews>
    <sheetView workbookViewId="0">
      <selection activeCell="D17" sqref="D17"/>
    </sheetView>
  </sheetViews>
  <sheetFormatPr baseColWidth="10" defaultColWidth="10.7109375" defaultRowHeight="15" x14ac:dyDescent="0.25"/>
  <cols>
    <col min="1" max="1" width="34.140625" bestFit="1" customWidth="1"/>
  </cols>
  <sheetData>
    <row r="1" spans="1:1" ht="18.75" x14ac:dyDescent="0.3">
      <c r="A1" s="21" t="s">
        <v>20</v>
      </c>
    </row>
    <row r="2" spans="1:1" ht="18.75" x14ac:dyDescent="0.3">
      <c r="A2" s="21" t="s">
        <v>19</v>
      </c>
    </row>
    <row r="3" spans="1:1" ht="18.75" x14ac:dyDescent="0.3">
      <c r="A3" s="21" t="s">
        <v>21</v>
      </c>
    </row>
    <row r="4" spans="1:1" ht="18.75" x14ac:dyDescent="0.3">
      <c r="A4" s="21" t="s">
        <v>22</v>
      </c>
    </row>
    <row r="5" spans="1:1" ht="18.75" x14ac:dyDescent="0.3">
      <c r="A5" s="21" t="s">
        <v>23</v>
      </c>
    </row>
    <row r="6" spans="1:1" ht="18.75" x14ac:dyDescent="0.3">
      <c r="A6" s="21" t="s">
        <v>24</v>
      </c>
    </row>
    <row r="7" spans="1:1" ht="18.75" x14ac:dyDescent="0.3">
      <c r="A7" s="21" t="s">
        <v>25</v>
      </c>
    </row>
    <row r="8" spans="1:1" ht="18.75" x14ac:dyDescent="0.3">
      <c r="A8" s="21" t="s">
        <v>26</v>
      </c>
    </row>
    <row r="9" spans="1:1" ht="18.75" x14ac:dyDescent="0.3">
      <c r="A9" s="21" t="s">
        <v>27</v>
      </c>
    </row>
    <row r="10" spans="1:1" ht="18.75" x14ac:dyDescent="0.3">
      <c r="A10" s="21" t="s">
        <v>28</v>
      </c>
    </row>
    <row r="11" spans="1:1" ht="18.75" x14ac:dyDescent="0.3">
      <c r="A11" s="21" t="s">
        <v>29</v>
      </c>
    </row>
    <row r="12" spans="1:1" ht="18.75" x14ac:dyDescent="0.3">
      <c r="A12" s="21" t="s">
        <v>30</v>
      </c>
    </row>
    <row r="13" spans="1:1" ht="18.75" x14ac:dyDescent="0.3">
      <c r="A13" s="21" t="s">
        <v>31</v>
      </c>
    </row>
    <row r="14" spans="1:1" ht="18.75" x14ac:dyDescent="0.3">
      <c r="A14" s="21" t="s">
        <v>32</v>
      </c>
    </row>
    <row r="15" spans="1:1" ht="18.75" x14ac:dyDescent="0.3">
      <c r="A15" s="21" t="s">
        <v>33</v>
      </c>
    </row>
    <row r="16" spans="1:1" ht="18.75" x14ac:dyDescent="0.3">
      <c r="A16" s="21" t="s">
        <v>34</v>
      </c>
    </row>
    <row r="17" spans="1:1" ht="18.75" x14ac:dyDescent="0.3">
      <c r="A17" s="21" t="s">
        <v>35</v>
      </c>
    </row>
    <row r="18" spans="1:1" ht="18.75" x14ac:dyDescent="0.3">
      <c r="A18" s="21" t="s">
        <v>36</v>
      </c>
    </row>
    <row r="19" spans="1:1" ht="18.75" x14ac:dyDescent="0.3">
      <c r="A19" s="21" t="s">
        <v>37</v>
      </c>
    </row>
    <row r="20" spans="1:1" ht="18.75" x14ac:dyDescent="0.3">
      <c r="A20" s="21" t="s">
        <v>38</v>
      </c>
    </row>
    <row r="21" spans="1:1" ht="18.75" x14ac:dyDescent="0.3">
      <c r="A21" s="21" t="s">
        <v>39</v>
      </c>
    </row>
    <row r="22" spans="1:1" ht="18.75" x14ac:dyDescent="0.3">
      <c r="A22" s="21" t="s">
        <v>40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M31"/>
  <sheetViews>
    <sheetView tabSelected="1" zoomScaleNormal="100" workbookViewId="0">
      <selection activeCell="A30" sqref="A30:C30"/>
    </sheetView>
  </sheetViews>
  <sheetFormatPr baseColWidth="10" defaultColWidth="11.5703125" defaultRowHeight="15" x14ac:dyDescent="0.25"/>
  <cols>
    <col min="1" max="1" width="6.5703125" customWidth="1"/>
    <col min="2" max="2" width="28.7109375" customWidth="1"/>
    <col min="3" max="3" width="9.85546875" customWidth="1"/>
    <col min="4" max="4" width="9" customWidth="1"/>
    <col min="5" max="5" width="12.85546875" hidden="1" customWidth="1"/>
    <col min="6" max="6" width="9.7109375" customWidth="1"/>
    <col min="7" max="7" width="7.7109375" customWidth="1"/>
    <col min="8" max="8" width="6.5703125" customWidth="1"/>
    <col min="9" max="9" width="28.7109375" customWidth="1"/>
    <col min="10" max="10" width="10.5703125" customWidth="1"/>
    <col min="11" max="11" width="6.5703125" customWidth="1"/>
    <col min="12" max="12" width="9.85546875" hidden="1" customWidth="1"/>
    <col min="13" max="13" width="9.85546875" customWidth="1"/>
  </cols>
  <sheetData>
    <row r="1" spans="1:13" ht="23.25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7" x14ac:dyDescent="0.3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1" x14ac:dyDescent="0.35">
      <c r="A4" s="26" t="s">
        <v>15</v>
      </c>
      <c r="B4" s="26"/>
      <c r="C4" s="4" t="s">
        <v>11</v>
      </c>
      <c r="D4" s="4"/>
      <c r="E4" s="4"/>
      <c r="F4" s="27" t="s">
        <v>42</v>
      </c>
      <c r="G4" s="27"/>
      <c r="H4" s="27"/>
      <c r="I4" s="27"/>
    </row>
    <row r="5" spans="1:13" ht="21" customHeight="1" x14ac:dyDescent="0.35">
      <c r="A5" s="28" t="s">
        <v>2</v>
      </c>
      <c r="B5" s="28"/>
      <c r="C5" s="4" t="s">
        <v>10</v>
      </c>
      <c r="D5" s="4"/>
      <c r="E5" s="4"/>
      <c r="F5" s="29" t="s">
        <v>101</v>
      </c>
      <c r="G5" s="29"/>
      <c r="H5" s="29"/>
      <c r="I5" s="29"/>
    </row>
    <row r="6" spans="1:13" ht="21" x14ac:dyDescent="0.35">
      <c r="A6" s="5" t="s">
        <v>6</v>
      </c>
      <c r="B6" s="22" t="s">
        <v>24</v>
      </c>
      <c r="C6" s="22"/>
      <c r="D6" s="22"/>
      <c r="E6" s="22"/>
      <c r="F6" s="22"/>
      <c r="H6" s="5" t="s">
        <v>6</v>
      </c>
      <c r="I6" s="22" t="s">
        <v>35</v>
      </c>
      <c r="J6" s="22"/>
      <c r="K6" s="22"/>
      <c r="L6" s="22"/>
      <c r="M6" s="22"/>
    </row>
    <row r="7" spans="1:13" ht="7.9" customHeight="1" thickBot="1" x14ac:dyDescent="0.3">
      <c r="A7" s="6"/>
      <c r="H7" s="6"/>
    </row>
    <row r="8" spans="1:13" ht="16.5" thickBot="1" x14ac:dyDescent="0.3">
      <c r="A8" s="7" t="s">
        <v>3</v>
      </c>
      <c r="B8" s="8" t="s">
        <v>12</v>
      </c>
      <c r="C8" s="9" t="s">
        <v>4</v>
      </c>
      <c r="D8" s="10" t="s">
        <v>13</v>
      </c>
      <c r="E8" s="10" t="s">
        <v>16</v>
      </c>
      <c r="F8" s="9" t="s">
        <v>5</v>
      </c>
      <c r="H8" s="7" t="s">
        <v>3</v>
      </c>
      <c r="I8" s="8" t="s">
        <v>12</v>
      </c>
      <c r="J8" s="9" t="s">
        <v>4</v>
      </c>
      <c r="K8" s="10" t="s">
        <v>13</v>
      </c>
      <c r="L8" s="10" t="s">
        <v>16</v>
      </c>
      <c r="M8" s="9" t="s">
        <v>5</v>
      </c>
    </row>
    <row r="9" spans="1:13" ht="18" customHeight="1" x14ac:dyDescent="0.25">
      <c r="A9" s="11">
        <v>1</v>
      </c>
      <c r="B9" s="1" t="s">
        <v>43</v>
      </c>
      <c r="C9" s="2">
        <v>402.2</v>
      </c>
      <c r="D9" s="12">
        <f>IF(E9="","",(RANK(E9,$E$9:$E$23,0)))</f>
        <v>4</v>
      </c>
      <c r="E9" s="12">
        <f>IF(C9="","",(C9*100000+A23*1000))</f>
        <v>40235000</v>
      </c>
      <c r="F9" s="14">
        <f>IF(D9="","",(IF(D9&lt;9,C9,"")))</f>
        <v>402.2</v>
      </c>
      <c r="G9" s="15"/>
      <c r="H9" s="11">
        <v>1</v>
      </c>
      <c r="I9" s="1" t="s">
        <v>56</v>
      </c>
      <c r="J9" s="2">
        <v>401.4</v>
      </c>
      <c r="K9" s="12">
        <f>IF(L9="","",(RANK(L9,$L$9:$L$23,0)))</f>
        <v>2</v>
      </c>
      <c r="L9" s="12">
        <f>IF(J9="","",(J9*100000+H23*1000))</f>
        <v>40155000</v>
      </c>
      <c r="M9" s="14">
        <f>IF(K9="","",(IF(K9&lt;9,J9,"")))</f>
        <v>401.4</v>
      </c>
    </row>
    <row r="10" spans="1:13" ht="18" customHeight="1" x14ac:dyDescent="0.25">
      <c r="A10" s="16">
        <v>2</v>
      </c>
      <c r="B10" s="1" t="s">
        <v>44</v>
      </c>
      <c r="C10" s="2">
        <v>392.9</v>
      </c>
      <c r="D10" s="12">
        <f>IF(E10="","",(RANK(E10,$E$9:$E$23,0)))</f>
        <v>12</v>
      </c>
      <c r="E10" s="12">
        <f>IF(C10="","",(C10*100000+A22*1000))</f>
        <v>39304000</v>
      </c>
      <c r="F10" s="14" t="str">
        <f t="shared" ref="F10:F23" si="0">IF(D10="","",(IF(D10&lt;9,C10,"")))</f>
        <v/>
      </c>
      <c r="G10" s="15"/>
      <c r="H10" s="16">
        <v>2</v>
      </c>
      <c r="I10" s="1" t="s">
        <v>57</v>
      </c>
      <c r="J10" s="2">
        <v>400.8</v>
      </c>
      <c r="K10" s="12">
        <f t="shared" ref="K10:K23" si="1">IF(L10="","",(RANK(L10,$L$9:$L$23,0)))</f>
        <v>4</v>
      </c>
      <c r="L10" s="12">
        <f>IF(J10="","",(J10*100000+H22*1000))</f>
        <v>40094000</v>
      </c>
      <c r="M10" s="14">
        <f t="shared" ref="M10:M12" si="2">IF(K10="","",(IF(K10&lt;9,J10,"")))</f>
        <v>400.8</v>
      </c>
    </row>
    <row r="11" spans="1:13" ht="18" customHeight="1" x14ac:dyDescent="0.25">
      <c r="A11" s="16">
        <v>3</v>
      </c>
      <c r="B11" s="1" t="s">
        <v>45</v>
      </c>
      <c r="C11" s="2">
        <v>405.9</v>
      </c>
      <c r="D11" s="12">
        <f t="shared" ref="D11:D23" si="3">IF(E11="","",(RANK(E11,$E$9:$E$23,0)))</f>
        <v>2</v>
      </c>
      <c r="E11" s="12">
        <f>IF(C11="","",(C11*100000+A21*1000))</f>
        <v>40603000</v>
      </c>
      <c r="F11" s="14">
        <f t="shared" si="0"/>
        <v>405.9</v>
      </c>
      <c r="G11" s="15"/>
      <c r="H11" s="16">
        <v>3</v>
      </c>
      <c r="I11" s="1" t="s">
        <v>58</v>
      </c>
      <c r="J11" s="2">
        <v>393</v>
      </c>
      <c r="K11" s="12">
        <f t="shared" si="1"/>
        <v>8</v>
      </c>
      <c r="L11" s="12">
        <f>IF(J11="","",(J11*100000+H21*1000))</f>
        <v>39313000</v>
      </c>
      <c r="M11" s="14">
        <f t="shared" si="2"/>
        <v>393</v>
      </c>
    </row>
    <row r="12" spans="1:13" ht="18" customHeight="1" x14ac:dyDescent="0.25">
      <c r="A12" s="16">
        <v>4</v>
      </c>
      <c r="B12" s="1" t="s">
        <v>46</v>
      </c>
      <c r="C12" s="2">
        <v>381.6</v>
      </c>
      <c r="D12" s="12">
        <f t="shared" si="3"/>
        <v>15</v>
      </c>
      <c r="E12" s="12">
        <f>IF(C12="","",(C12*100000+A20*1000))</f>
        <v>38172000</v>
      </c>
      <c r="F12" s="14" t="str">
        <f t="shared" si="0"/>
        <v/>
      </c>
      <c r="G12" s="15"/>
      <c r="H12" s="16">
        <v>4</v>
      </c>
      <c r="I12" s="1" t="s">
        <v>59</v>
      </c>
      <c r="J12" s="2">
        <v>378.8</v>
      </c>
      <c r="K12" s="12">
        <f t="shared" si="1"/>
        <v>10</v>
      </c>
      <c r="L12" s="12">
        <f>IF(J12="","",(J12*100000+H20*1000))</f>
        <v>37892000</v>
      </c>
      <c r="M12" s="14" t="str">
        <f t="shared" si="2"/>
        <v/>
      </c>
    </row>
    <row r="13" spans="1:13" ht="18" customHeight="1" x14ac:dyDescent="0.25">
      <c r="A13" s="16">
        <v>5</v>
      </c>
      <c r="B13" s="1" t="s">
        <v>47</v>
      </c>
      <c r="C13" s="2">
        <v>406.6</v>
      </c>
      <c r="D13" s="12">
        <f t="shared" si="3"/>
        <v>1</v>
      </c>
      <c r="E13" s="12">
        <f>IF(C13="","",(C13*100000+A19*1000))</f>
        <v>40671000</v>
      </c>
      <c r="F13" s="14">
        <f t="shared" si="0"/>
        <v>406.6</v>
      </c>
      <c r="G13" s="15"/>
      <c r="H13" s="16">
        <v>5</v>
      </c>
      <c r="I13" s="1" t="s">
        <v>60</v>
      </c>
      <c r="J13" s="2">
        <v>369.9</v>
      </c>
      <c r="K13" s="12">
        <f t="shared" si="1"/>
        <v>13</v>
      </c>
      <c r="L13" s="12">
        <f>IF(J13="","",(J13*100000+H19*1000))</f>
        <v>37001000</v>
      </c>
      <c r="M13" s="14" t="str">
        <f>IF(K13="","",(IF(K13&lt;9,J13,"")))</f>
        <v/>
      </c>
    </row>
    <row r="14" spans="1:13" ht="18" customHeight="1" x14ac:dyDescent="0.25">
      <c r="A14" s="11">
        <v>6</v>
      </c>
      <c r="B14" s="1" t="s">
        <v>48</v>
      </c>
      <c r="C14" s="2">
        <v>399.9</v>
      </c>
      <c r="D14" s="12">
        <f t="shared" si="3"/>
        <v>5</v>
      </c>
      <c r="E14" s="12">
        <f>IF(C14="","",(C14*100000+A18*1000))</f>
        <v>40000000</v>
      </c>
      <c r="F14" s="14">
        <f t="shared" si="0"/>
        <v>399.9</v>
      </c>
      <c r="G14" s="15"/>
      <c r="H14" s="11">
        <v>6</v>
      </c>
      <c r="I14" s="1" t="s">
        <v>61</v>
      </c>
      <c r="J14" s="2">
        <v>415.1</v>
      </c>
      <c r="K14" s="12">
        <f t="shared" si="1"/>
        <v>1</v>
      </c>
      <c r="L14" s="12">
        <f>IF(J14="","",(J14*100000+H18*1000))</f>
        <v>41520000</v>
      </c>
      <c r="M14" s="14">
        <f t="shared" ref="M14:M23" si="4">IF(K14="","",(IF(K14&lt;9,J14,"")))</f>
        <v>415.1</v>
      </c>
    </row>
    <row r="15" spans="1:13" ht="18" customHeight="1" x14ac:dyDescent="0.25">
      <c r="A15" s="16">
        <v>7</v>
      </c>
      <c r="B15" s="1" t="s">
        <v>49</v>
      </c>
      <c r="C15" s="2">
        <v>398.3</v>
      </c>
      <c r="D15" s="12">
        <f t="shared" si="3"/>
        <v>6</v>
      </c>
      <c r="E15" s="12">
        <f>IF(C15="","",(C15*100000+A17*1000))</f>
        <v>39839000</v>
      </c>
      <c r="F15" s="14">
        <f t="shared" si="0"/>
        <v>398.3</v>
      </c>
      <c r="G15" s="15"/>
      <c r="H15" s="16">
        <v>7</v>
      </c>
      <c r="I15" s="1" t="s">
        <v>62</v>
      </c>
      <c r="J15" s="2">
        <v>397</v>
      </c>
      <c r="K15" s="12">
        <f t="shared" si="1"/>
        <v>5</v>
      </c>
      <c r="L15" s="12">
        <f>IF(J15="","",(J15*100000+H17*1000))</f>
        <v>39709000</v>
      </c>
      <c r="M15" s="14">
        <f t="shared" si="4"/>
        <v>397</v>
      </c>
    </row>
    <row r="16" spans="1:13" ht="18" customHeight="1" x14ac:dyDescent="0.25">
      <c r="A16" s="16">
        <v>8</v>
      </c>
      <c r="B16" s="1" t="s">
        <v>50</v>
      </c>
      <c r="C16" s="2">
        <v>397.8</v>
      </c>
      <c r="D16" s="12">
        <f t="shared" si="3"/>
        <v>7</v>
      </c>
      <c r="E16" s="12">
        <f>IF(C16="","",(C16*100000+A16*1000))</f>
        <v>39788000</v>
      </c>
      <c r="F16" s="14">
        <f t="shared" si="0"/>
        <v>397.8</v>
      </c>
      <c r="G16" s="15"/>
      <c r="H16" s="16">
        <v>8</v>
      </c>
      <c r="I16" s="1" t="s">
        <v>63</v>
      </c>
      <c r="J16" s="2">
        <v>395.6</v>
      </c>
      <c r="K16" s="12">
        <f t="shared" si="1"/>
        <v>6</v>
      </c>
      <c r="L16" s="12">
        <f>IF(J16="","",(J16*100000+H16*1000))</f>
        <v>39568000</v>
      </c>
      <c r="M16" s="14">
        <f t="shared" si="4"/>
        <v>395.6</v>
      </c>
    </row>
    <row r="17" spans="1:13" ht="18" customHeight="1" x14ac:dyDescent="0.25">
      <c r="A17" s="16">
        <v>9</v>
      </c>
      <c r="B17" s="1" t="s">
        <v>51</v>
      </c>
      <c r="C17" s="2">
        <v>397.5</v>
      </c>
      <c r="D17" s="12">
        <f t="shared" si="3"/>
        <v>8</v>
      </c>
      <c r="E17" s="12">
        <f>IF(C17="","",(C17*100000+A15*1000))</f>
        <v>39757000</v>
      </c>
      <c r="F17" s="14">
        <f t="shared" si="0"/>
        <v>397.5</v>
      </c>
      <c r="G17" s="15"/>
      <c r="H17" s="16">
        <v>9</v>
      </c>
      <c r="I17" s="1" t="s">
        <v>64</v>
      </c>
      <c r="J17" s="2">
        <v>389</v>
      </c>
      <c r="K17" s="12">
        <f t="shared" si="1"/>
        <v>9</v>
      </c>
      <c r="L17" s="12">
        <f>IF(J17="","",(J17*100000+H15*1000))</f>
        <v>38907000</v>
      </c>
      <c r="M17" s="14" t="str">
        <f t="shared" si="4"/>
        <v/>
      </c>
    </row>
    <row r="18" spans="1:13" ht="18" customHeight="1" x14ac:dyDescent="0.25">
      <c r="A18" s="16">
        <v>10</v>
      </c>
      <c r="B18" s="1" t="s">
        <v>52</v>
      </c>
      <c r="C18" s="2">
        <v>394.9</v>
      </c>
      <c r="D18" s="12">
        <f t="shared" si="3"/>
        <v>9</v>
      </c>
      <c r="E18" s="12">
        <f>IF(C18="","",(C18*100000+A14*1000))</f>
        <v>39496000</v>
      </c>
      <c r="F18" s="14" t="str">
        <f t="shared" si="0"/>
        <v/>
      </c>
      <c r="G18" s="15"/>
      <c r="H18" s="16">
        <v>10</v>
      </c>
      <c r="I18" s="1" t="s">
        <v>94</v>
      </c>
      <c r="J18" s="2">
        <v>401.1</v>
      </c>
      <c r="K18" s="12">
        <f t="shared" si="1"/>
        <v>3</v>
      </c>
      <c r="L18" s="12">
        <f>IF(J18="","",(J18*100000+H14*1000))</f>
        <v>40116000</v>
      </c>
      <c r="M18" s="14">
        <f t="shared" si="4"/>
        <v>401.1</v>
      </c>
    </row>
    <row r="19" spans="1:13" ht="18" customHeight="1" x14ac:dyDescent="0.25">
      <c r="A19" s="16">
        <v>11</v>
      </c>
      <c r="B19" s="1" t="s">
        <v>53</v>
      </c>
      <c r="C19" s="2">
        <v>394.3</v>
      </c>
      <c r="D19" s="12">
        <f t="shared" si="3"/>
        <v>10</v>
      </c>
      <c r="E19" s="12">
        <f>IF(C19="","",(C19*100000+A13*1000))</f>
        <v>39435000</v>
      </c>
      <c r="F19" s="14" t="str">
        <f t="shared" si="0"/>
        <v/>
      </c>
      <c r="G19" s="15"/>
      <c r="H19" s="11">
        <v>11</v>
      </c>
      <c r="I19" s="1" t="s">
        <v>95</v>
      </c>
      <c r="J19" s="2">
        <v>395</v>
      </c>
      <c r="K19" s="12">
        <f t="shared" si="1"/>
        <v>7</v>
      </c>
      <c r="L19" s="12">
        <f>IF(J19="","",(J19*100000+H13*1000))</f>
        <v>39505000</v>
      </c>
      <c r="M19" s="14">
        <f t="shared" si="4"/>
        <v>395</v>
      </c>
    </row>
    <row r="20" spans="1:13" ht="18" customHeight="1" x14ac:dyDescent="0.25">
      <c r="A20" s="16">
        <v>12</v>
      </c>
      <c r="B20" s="1" t="s">
        <v>54</v>
      </c>
      <c r="C20" s="2">
        <v>388.4</v>
      </c>
      <c r="D20" s="12">
        <f t="shared" si="3"/>
        <v>13</v>
      </c>
      <c r="E20" s="12">
        <f>IF(C20="","",(C20*100000+A12*1000))</f>
        <v>38844000</v>
      </c>
      <c r="F20" s="14" t="str">
        <f t="shared" si="0"/>
        <v/>
      </c>
      <c r="G20" s="15"/>
      <c r="H20" s="16">
        <v>12</v>
      </c>
      <c r="I20" s="1" t="s">
        <v>96</v>
      </c>
      <c r="J20" s="2">
        <v>376.7</v>
      </c>
      <c r="K20" s="12">
        <f t="shared" si="1"/>
        <v>11</v>
      </c>
      <c r="L20" s="12">
        <f>IF(J20="","",(J20*100000+H12*1000))</f>
        <v>37674000</v>
      </c>
      <c r="M20" s="14" t="str">
        <f t="shared" si="4"/>
        <v/>
      </c>
    </row>
    <row r="21" spans="1:13" ht="18" customHeight="1" x14ac:dyDescent="0.25">
      <c r="A21" s="16">
        <v>13</v>
      </c>
      <c r="B21" s="1" t="s">
        <v>55</v>
      </c>
      <c r="C21" s="2">
        <v>388.4</v>
      </c>
      <c r="D21" s="12">
        <f t="shared" si="3"/>
        <v>14</v>
      </c>
      <c r="E21" s="12">
        <f>IF(C21="","",(C21*100000+A11*1000))</f>
        <v>38843000</v>
      </c>
      <c r="F21" s="14" t="str">
        <f t="shared" si="0"/>
        <v/>
      </c>
      <c r="G21" s="15"/>
      <c r="H21" s="16">
        <v>13</v>
      </c>
      <c r="I21" s="1" t="s">
        <v>100</v>
      </c>
      <c r="J21" s="2">
        <v>374.8</v>
      </c>
      <c r="K21" s="12">
        <f t="shared" si="1"/>
        <v>12</v>
      </c>
      <c r="L21" s="12">
        <f>IF(J21="","",(J21*100000+H11*1000))</f>
        <v>37483000</v>
      </c>
      <c r="M21" s="14" t="str">
        <f t="shared" si="4"/>
        <v/>
      </c>
    </row>
    <row r="22" spans="1:13" ht="18" customHeight="1" x14ac:dyDescent="0.25">
      <c r="A22" s="16">
        <v>14</v>
      </c>
      <c r="B22" s="1" t="s">
        <v>91</v>
      </c>
      <c r="C22" s="2">
        <v>393.8</v>
      </c>
      <c r="D22" s="12">
        <f t="shared" si="3"/>
        <v>11</v>
      </c>
      <c r="E22" s="12">
        <f>IF(C22="","",(C22*100000+A10*1000))</f>
        <v>39382000</v>
      </c>
      <c r="F22" s="14" t="str">
        <f t="shared" si="0"/>
        <v/>
      </c>
      <c r="G22" s="15"/>
      <c r="H22" s="16">
        <v>14</v>
      </c>
      <c r="I22" s="1"/>
      <c r="J22" s="2"/>
      <c r="K22" s="12" t="str">
        <f t="shared" si="1"/>
        <v/>
      </c>
      <c r="L22" s="12" t="str">
        <f>IF(J22="","",(J22*100000+H10*1000))</f>
        <v/>
      </c>
      <c r="M22" s="14" t="str">
        <f t="shared" si="4"/>
        <v/>
      </c>
    </row>
    <row r="23" spans="1:13" ht="18" customHeight="1" x14ac:dyDescent="0.25">
      <c r="A23" s="16">
        <v>15</v>
      </c>
      <c r="B23" s="1" t="s">
        <v>93</v>
      </c>
      <c r="C23" s="2">
        <v>403.3</v>
      </c>
      <c r="D23" s="12">
        <f t="shared" si="3"/>
        <v>3</v>
      </c>
      <c r="E23" s="12">
        <f>IF(C23="","",(C23*100000+A9*1000))</f>
        <v>40331000</v>
      </c>
      <c r="F23" s="14">
        <f t="shared" si="0"/>
        <v>403.3</v>
      </c>
      <c r="G23" s="15"/>
      <c r="H23" s="16">
        <v>15</v>
      </c>
      <c r="I23" s="1"/>
      <c r="J23" s="2"/>
      <c r="K23" s="12" t="str">
        <f t="shared" si="1"/>
        <v/>
      </c>
      <c r="L23" s="12" t="str">
        <f>IF(J23="","",(J23*100000+H9*1000))</f>
        <v/>
      </c>
      <c r="M23" s="14" t="str">
        <f t="shared" si="4"/>
        <v/>
      </c>
    </row>
    <row r="24" spans="1:13" ht="9" customHeight="1" x14ac:dyDescent="0.25"/>
    <row r="25" spans="1:13" ht="18.75" x14ac:dyDescent="0.3">
      <c r="A25" s="17" t="s">
        <v>7</v>
      </c>
      <c r="F25" s="18">
        <f>SUM(F9:F23)</f>
        <v>3211.5</v>
      </c>
      <c r="H25" s="17" t="s">
        <v>7</v>
      </c>
      <c r="M25" s="18">
        <f>SUM(M9:M23)</f>
        <v>3199</v>
      </c>
    </row>
    <row r="30" spans="1:13" x14ac:dyDescent="0.25">
      <c r="A30" s="23"/>
      <c r="B30" s="23"/>
      <c r="C30" s="23"/>
      <c r="H30" s="23"/>
      <c r="I30" s="23"/>
      <c r="J30" s="23"/>
    </row>
    <row r="31" spans="1:13" x14ac:dyDescent="0.25">
      <c r="A31" s="19" t="s">
        <v>9</v>
      </c>
      <c r="B31" s="20"/>
      <c r="H31" s="19" t="s">
        <v>9</v>
      </c>
      <c r="I31" s="20"/>
    </row>
  </sheetData>
  <sheetProtection sheet="1" objects="1" scenarios="1" selectLockedCells="1"/>
  <mergeCells count="10">
    <mergeCell ref="B6:F6"/>
    <mergeCell ref="I6:M6"/>
    <mergeCell ref="A30:C30"/>
    <mergeCell ref="H30:J30"/>
    <mergeCell ref="A1:M1"/>
    <mergeCell ref="A2:M2"/>
    <mergeCell ref="A4:B4"/>
    <mergeCell ref="F4:I4"/>
    <mergeCell ref="A5:B5"/>
    <mergeCell ref="F5:I5"/>
  </mergeCells>
  <conditionalFormatting sqref="C9:C23">
    <cfRule type="top10" dxfId="15" priority="3" rank="8"/>
  </conditionalFormatting>
  <conditionalFormatting sqref="J9:J23">
    <cfRule type="top10" dxfId="14" priority="1" rank="8"/>
  </conditionalFormatting>
  <pageMargins left="0.67" right="0.2" top="0.38" bottom="0.21" header="0.22" footer="0.17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Gaue!$A$1:$A$22</xm:f>
          </x14:formula1>
          <xm:sqref>B6:F6 I6:M6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B59F-D4A9-4DE3-ACCB-8D3E7C8EC642}">
  <sheetPr>
    <tabColor rgb="FFFF0000"/>
    <pageSetUpPr fitToPage="1"/>
  </sheetPr>
  <dimension ref="A1:M31"/>
  <sheetViews>
    <sheetView zoomScaleNormal="100" workbookViewId="0">
      <selection activeCell="B6" sqref="B6:F6"/>
    </sheetView>
  </sheetViews>
  <sheetFormatPr baseColWidth="10" defaultColWidth="11.5703125" defaultRowHeight="15" x14ac:dyDescent="0.25"/>
  <cols>
    <col min="1" max="1" width="6.5703125" customWidth="1"/>
    <col min="2" max="2" width="28.7109375" customWidth="1"/>
    <col min="3" max="3" width="9.85546875" customWidth="1"/>
    <col min="4" max="4" width="9" customWidth="1"/>
    <col min="5" max="5" width="12.85546875" hidden="1" customWidth="1"/>
    <col min="6" max="6" width="9.7109375" customWidth="1"/>
    <col min="7" max="7" width="7.7109375" customWidth="1"/>
    <col min="8" max="8" width="6.5703125" customWidth="1"/>
    <col min="9" max="9" width="28.7109375" customWidth="1"/>
    <col min="10" max="10" width="10.5703125" customWidth="1"/>
    <col min="11" max="11" width="6.5703125" customWidth="1"/>
    <col min="12" max="12" width="9.85546875" hidden="1" customWidth="1"/>
    <col min="13" max="13" width="9.85546875" customWidth="1"/>
  </cols>
  <sheetData>
    <row r="1" spans="1:13" ht="23.25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7" x14ac:dyDescent="0.3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1" x14ac:dyDescent="0.35">
      <c r="A4" s="26" t="s">
        <v>15</v>
      </c>
      <c r="B4" s="26"/>
      <c r="C4" s="4" t="s">
        <v>11</v>
      </c>
      <c r="D4" s="4"/>
      <c r="E4" s="4"/>
      <c r="F4" s="27" t="s">
        <v>102</v>
      </c>
      <c r="G4" s="27"/>
      <c r="H4" s="27"/>
      <c r="I4" s="27"/>
    </row>
    <row r="5" spans="1:13" ht="21" customHeight="1" x14ac:dyDescent="0.35">
      <c r="A5" s="28" t="s">
        <v>8</v>
      </c>
      <c r="B5" s="28"/>
      <c r="C5" s="4" t="s">
        <v>10</v>
      </c>
      <c r="D5" s="4"/>
      <c r="E5" s="4"/>
      <c r="F5" s="29" t="s">
        <v>103</v>
      </c>
      <c r="G5" s="29"/>
      <c r="H5" s="29"/>
      <c r="I5" s="29"/>
    </row>
    <row r="6" spans="1:13" ht="21" x14ac:dyDescent="0.35">
      <c r="A6" s="5" t="s">
        <v>6</v>
      </c>
      <c r="B6" s="22" t="s">
        <v>24</v>
      </c>
      <c r="C6" s="22"/>
      <c r="D6" s="22"/>
      <c r="E6" s="22"/>
      <c r="F6" s="22"/>
      <c r="H6" s="5" t="s">
        <v>6</v>
      </c>
      <c r="I6" s="22" t="s">
        <v>35</v>
      </c>
      <c r="J6" s="22"/>
      <c r="K6" s="22"/>
      <c r="L6" s="22"/>
      <c r="M6" s="22"/>
    </row>
    <row r="7" spans="1:13" ht="7.9" customHeight="1" thickBot="1" x14ac:dyDescent="0.3">
      <c r="A7" s="6"/>
      <c r="H7" s="6"/>
    </row>
    <row r="8" spans="1:13" ht="16.5" thickBot="1" x14ac:dyDescent="0.3">
      <c r="A8" s="7" t="s">
        <v>3</v>
      </c>
      <c r="B8" s="8" t="s">
        <v>12</v>
      </c>
      <c r="C8" s="9" t="s">
        <v>4</v>
      </c>
      <c r="D8" s="10" t="s">
        <v>13</v>
      </c>
      <c r="E8" s="10" t="s">
        <v>16</v>
      </c>
      <c r="F8" s="9" t="s">
        <v>5</v>
      </c>
      <c r="H8" s="7" t="s">
        <v>3</v>
      </c>
      <c r="I8" s="8" t="s">
        <v>12</v>
      </c>
      <c r="J8" s="9" t="s">
        <v>4</v>
      </c>
      <c r="K8" s="10" t="s">
        <v>13</v>
      </c>
      <c r="L8" s="10" t="s">
        <v>16</v>
      </c>
      <c r="M8" s="9" t="s">
        <v>5</v>
      </c>
    </row>
    <row r="9" spans="1:13" ht="18" customHeight="1" x14ac:dyDescent="0.25">
      <c r="A9" s="11">
        <v>1</v>
      </c>
      <c r="B9" s="1" t="s">
        <v>50</v>
      </c>
      <c r="C9" s="2">
        <v>397.4</v>
      </c>
      <c r="D9" s="12">
        <f>IF(E9="","",(RANK(E9,$E$9:$E$23,0)))</f>
        <v>5</v>
      </c>
      <c r="E9" s="12">
        <f>IF(C9="","",(C9*100000+A23*1000))</f>
        <v>39755000</v>
      </c>
      <c r="F9" s="14">
        <f>IF(D9="","",(IF(D9&lt;9,C9,"")))</f>
        <v>397.4</v>
      </c>
      <c r="G9" s="15"/>
      <c r="H9" s="11">
        <v>1</v>
      </c>
      <c r="I9" s="1" t="s">
        <v>61</v>
      </c>
      <c r="J9" s="2">
        <v>412.7</v>
      </c>
      <c r="K9" s="12">
        <f>IF(L9="","",(RANK(L9,$L$9:$L$23,0)))</f>
        <v>1</v>
      </c>
      <c r="L9" s="12">
        <f>IF(J9="","",(J9*100000+H23*1000))</f>
        <v>41285000</v>
      </c>
      <c r="M9" s="14">
        <f>IF(K9="","",(IF(K9&lt;9,J9,"")))</f>
        <v>412.7</v>
      </c>
    </row>
    <row r="10" spans="1:13" ht="18" customHeight="1" x14ac:dyDescent="0.25">
      <c r="A10" s="16">
        <v>2</v>
      </c>
      <c r="B10" s="1" t="s">
        <v>52</v>
      </c>
      <c r="C10" s="2">
        <v>396</v>
      </c>
      <c r="D10" s="12">
        <f>IF(E10="","",(RANK(E10,$E$9:$E$23,0)))</f>
        <v>8</v>
      </c>
      <c r="E10" s="12">
        <f>IF(C10="","",(C10*100000+A22*1000))</f>
        <v>39614000</v>
      </c>
      <c r="F10" s="14">
        <f t="shared" ref="F10:F23" si="0">IF(D10="","",(IF(D10&lt;9,C10,"")))</f>
        <v>396</v>
      </c>
      <c r="G10" s="15"/>
      <c r="H10" s="16">
        <v>2</v>
      </c>
      <c r="I10" s="1" t="s">
        <v>56</v>
      </c>
      <c r="J10" s="2">
        <v>402.7</v>
      </c>
      <c r="K10" s="12">
        <f t="shared" ref="K10:K23" si="1">IF(L10="","",(RANK(L10,$L$9:$L$23,0)))</f>
        <v>2</v>
      </c>
      <c r="L10" s="12">
        <f>IF(J10="","",(J10*100000+H22*1000))</f>
        <v>40284000</v>
      </c>
      <c r="M10" s="14">
        <f t="shared" ref="M10:M12" si="2">IF(K10="","",(IF(K10&lt;9,J10,"")))</f>
        <v>402.7</v>
      </c>
    </row>
    <row r="11" spans="1:13" ht="18" customHeight="1" x14ac:dyDescent="0.25">
      <c r="A11" s="16">
        <v>3</v>
      </c>
      <c r="B11" s="1" t="s">
        <v>48</v>
      </c>
      <c r="C11" s="2">
        <v>401.2</v>
      </c>
      <c r="D11" s="12">
        <f t="shared" ref="D11:D23" si="3">IF(E11="","",(RANK(E11,$E$9:$E$23,0)))</f>
        <v>3</v>
      </c>
      <c r="E11" s="12">
        <f>IF(C11="","",(C11*100000+A21*1000))</f>
        <v>40133000</v>
      </c>
      <c r="F11" s="14">
        <f t="shared" si="0"/>
        <v>401.2</v>
      </c>
      <c r="G11" s="15"/>
      <c r="H11" s="16">
        <v>3</v>
      </c>
      <c r="I11" s="1" t="s">
        <v>94</v>
      </c>
      <c r="J11" s="2">
        <v>394.1</v>
      </c>
      <c r="K11" s="12">
        <f t="shared" si="1"/>
        <v>5</v>
      </c>
      <c r="L11" s="12">
        <f>IF(J11="","",(J11*100000+H21*1000))</f>
        <v>39423000</v>
      </c>
      <c r="M11" s="14">
        <f t="shared" si="2"/>
        <v>394.1</v>
      </c>
    </row>
    <row r="12" spans="1:13" ht="18" customHeight="1" x14ac:dyDescent="0.25">
      <c r="A12" s="16">
        <v>4</v>
      </c>
      <c r="B12" s="1" t="s">
        <v>53</v>
      </c>
      <c r="C12" s="2">
        <v>399.4</v>
      </c>
      <c r="D12" s="12">
        <f t="shared" si="3"/>
        <v>4</v>
      </c>
      <c r="E12" s="12">
        <f>IF(C12="","",(C12*100000+A20*1000))</f>
        <v>39952000</v>
      </c>
      <c r="F12" s="14">
        <f t="shared" si="0"/>
        <v>399.4</v>
      </c>
      <c r="G12" s="15"/>
      <c r="H12" s="16">
        <v>4</v>
      </c>
      <c r="I12" s="1" t="s">
        <v>95</v>
      </c>
      <c r="J12" s="2">
        <v>389</v>
      </c>
      <c r="K12" s="12">
        <f t="shared" si="1"/>
        <v>7</v>
      </c>
      <c r="L12" s="12">
        <f>IF(J12="","",(J12*100000+H20*1000))</f>
        <v>38912000</v>
      </c>
      <c r="M12" s="14">
        <f t="shared" si="2"/>
        <v>389</v>
      </c>
    </row>
    <row r="13" spans="1:13" ht="18" customHeight="1" x14ac:dyDescent="0.25">
      <c r="A13" s="16">
        <v>5</v>
      </c>
      <c r="B13" s="1" t="s">
        <v>54</v>
      </c>
      <c r="C13" s="2">
        <v>396.8</v>
      </c>
      <c r="D13" s="12">
        <f t="shared" si="3"/>
        <v>7</v>
      </c>
      <c r="E13" s="12">
        <f>IF(C13="","",(C13*100000+A19*1000))</f>
        <v>39691000</v>
      </c>
      <c r="F13" s="14">
        <f t="shared" si="0"/>
        <v>396.8</v>
      </c>
      <c r="G13" s="15"/>
      <c r="H13" s="16">
        <v>5</v>
      </c>
      <c r="I13" s="1" t="s">
        <v>59</v>
      </c>
      <c r="J13" s="2">
        <v>388.8</v>
      </c>
      <c r="K13" s="12">
        <f t="shared" si="1"/>
        <v>8</v>
      </c>
      <c r="L13" s="12">
        <f>IF(J13="","",(J13*100000+H19*1000))</f>
        <v>38891000</v>
      </c>
      <c r="M13" s="14">
        <f>IF(K13="","",(IF(K13&lt;9,J13,"")))</f>
        <v>388.8</v>
      </c>
    </row>
    <row r="14" spans="1:13" ht="18" customHeight="1" x14ac:dyDescent="0.25">
      <c r="A14" s="11">
        <v>6</v>
      </c>
      <c r="B14" s="1" t="s">
        <v>55</v>
      </c>
      <c r="C14" s="2">
        <v>391.8</v>
      </c>
      <c r="D14" s="12">
        <f t="shared" si="3"/>
        <v>10</v>
      </c>
      <c r="E14" s="12">
        <f>IF(C14="","",(C14*100000+A18*1000))</f>
        <v>39190000</v>
      </c>
      <c r="F14" s="14" t="str">
        <f t="shared" si="0"/>
        <v/>
      </c>
      <c r="G14" s="15"/>
      <c r="H14" s="11">
        <v>6</v>
      </c>
      <c r="I14" s="1" t="s">
        <v>60</v>
      </c>
      <c r="J14" s="2">
        <v>382.8</v>
      </c>
      <c r="K14" s="12">
        <f t="shared" si="1"/>
        <v>11</v>
      </c>
      <c r="L14" s="12">
        <f>IF(J14="","",(J14*100000+H18*1000))</f>
        <v>38290000</v>
      </c>
      <c r="M14" s="14" t="str">
        <f t="shared" ref="M14:M23" si="4">IF(K14="","",(IF(K14&lt;9,J14,"")))</f>
        <v/>
      </c>
    </row>
    <row r="15" spans="1:13" ht="18" customHeight="1" x14ac:dyDescent="0.25">
      <c r="A15" s="16">
        <v>7</v>
      </c>
      <c r="B15" s="1" t="s">
        <v>45</v>
      </c>
      <c r="C15" s="2">
        <v>414.8</v>
      </c>
      <c r="D15" s="12">
        <f t="shared" si="3"/>
        <v>1</v>
      </c>
      <c r="E15" s="12">
        <f>IF(C15="","",(C15*100000+A17*1000))</f>
        <v>41489000</v>
      </c>
      <c r="F15" s="14">
        <f t="shared" si="0"/>
        <v>414.8</v>
      </c>
      <c r="G15" s="15"/>
      <c r="H15" s="16">
        <v>7</v>
      </c>
      <c r="I15" s="1" t="s">
        <v>58</v>
      </c>
      <c r="J15" s="2">
        <v>382.2</v>
      </c>
      <c r="K15" s="12">
        <f t="shared" si="1"/>
        <v>12</v>
      </c>
      <c r="L15" s="12">
        <f>IF(J15="","",(J15*100000+H17*1000))</f>
        <v>38229000</v>
      </c>
      <c r="M15" s="14" t="str">
        <f t="shared" si="4"/>
        <v/>
      </c>
    </row>
    <row r="16" spans="1:13" ht="18" customHeight="1" x14ac:dyDescent="0.25">
      <c r="A16" s="16">
        <v>8</v>
      </c>
      <c r="B16" s="1" t="s">
        <v>47</v>
      </c>
      <c r="C16" s="2">
        <v>408.7</v>
      </c>
      <c r="D16" s="12">
        <f t="shared" si="3"/>
        <v>2</v>
      </c>
      <c r="E16" s="12">
        <f>IF(C16="","",(C16*100000+A16*1000))</f>
        <v>40878000</v>
      </c>
      <c r="F16" s="14">
        <f t="shared" si="0"/>
        <v>408.7</v>
      </c>
      <c r="G16" s="15"/>
      <c r="H16" s="16">
        <v>8</v>
      </c>
      <c r="I16" s="1" t="s">
        <v>96</v>
      </c>
      <c r="J16" s="2">
        <v>365.6</v>
      </c>
      <c r="K16" s="12">
        <f t="shared" si="1"/>
        <v>13</v>
      </c>
      <c r="L16" s="12">
        <f>IF(J16="","",(J16*100000+H16*1000))</f>
        <v>36568000</v>
      </c>
      <c r="M16" s="14" t="str">
        <f t="shared" si="4"/>
        <v/>
      </c>
    </row>
    <row r="17" spans="1:13" ht="18" customHeight="1" x14ac:dyDescent="0.25">
      <c r="A17" s="16">
        <v>9</v>
      </c>
      <c r="B17" s="1" t="s">
        <v>51</v>
      </c>
      <c r="C17" s="2">
        <v>396.9</v>
      </c>
      <c r="D17" s="12">
        <f t="shared" si="3"/>
        <v>6</v>
      </c>
      <c r="E17" s="12">
        <f>IF(C17="","",(C17*100000+A15*1000))</f>
        <v>39697000</v>
      </c>
      <c r="F17" s="14">
        <f t="shared" si="0"/>
        <v>396.9</v>
      </c>
      <c r="G17" s="15"/>
      <c r="H17" s="16">
        <v>9</v>
      </c>
      <c r="I17" s="1" t="s">
        <v>57</v>
      </c>
      <c r="J17" s="2">
        <v>396.9</v>
      </c>
      <c r="K17" s="12">
        <f t="shared" si="1"/>
        <v>3</v>
      </c>
      <c r="L17" s="12">
        <f>IF(J17="","",(J17*100000+H15*1000))</f>
        <v>39697000</v>
      </c>
      <c r="M17" s="14">
        <f t="shared" si="4"/>
        <v>396.9</v>
      </c>
    </row>
    <row r="18" spans="1:13" ht="18" customHeight="1" x14ac:dyDescent="0.25">
      <c r="A18" s="16">
        <v>10</v>
      </c>
      <c r="B18" s="1" t="s">
        <v>46</v>
      </c>
      <c r="C18" s="2">
        <v>393.8</v>
      </c>
      <c r="D18" s="12">
        <f t="shared" si="3"/>
        <v>9</v>
      </c>
      <c r="E18" s="12">
        <f>IF(C18="","",(C18*100000+A14*1000))</f>
        <v>39386000</v>
      </c>
      <c r="F18" s="14" t="str">
        <f t="shared" si="0"/>
        <v/>
      </c>
      <c r="G18" s="15"/>
      <c r="H18" s="16">
        <v>10</v>
      </c>
      <c r="I18" s="1" t="s">
        <v>62</v>
      </c>
      <c r="J18" s="2">
        <v>395.5</v>
      </c>
      <c r="K18" s="12">
        <f t="shared" si="1"/>
        <v>4</v>
      </c>
      <c r="L18" s="12">
        <f>IF(J18="","",(J18*100000+H14*1000))</f>
        <v>39556000</v>
      </c>
      <c r="M18" s="14">
        <f t="shared" si="4"/>
        <v>395.5</v>
      </c>
    </row>
    <row r="19" spans="1:13" ht="18" customHeight="1" x14ac:dyDescent="0.25">
      <c r="A19" s="16">
        <v>11</v>
      </c>
      <c r="B19" s="1" t="s">
        <v>93</v>
      </c>
      <c r="C19" s="2">
        <v>388.8</v>
      </c>
      <c r="D19" s="12">
        <f t="shared" si="3"/>
        <v>11</v>
      </c>
      <c r="E19" s="12">
        <f>IF(C19="","",(C19*100000+A13*1000))</f>
        <v>38885000</v>
      </c>
      <c r="F19" s="14" t="str">
        <f t="shared" si="0"/>
        <v/>
      </c>
      <c r="G19" s="15"/>
      <c r="H19" s="11">
        <v>11</v>
      </c>
      <c r="I19" s="1" t="s">
        <v>63</v>
      </c>
      <c r="J19" s="2">
        <v>393</v>
      </c>
      <c r="K19" s="12">
        <f t="shared" si="1"/>
        <v>6</v>
      </c>
      <c r="L19" s="12">
        <f>IF(J19="","",(J19*100000+H13*1000))</f>
        <v>39305000</v>
      </c>
      <c r="M19" s="14">
        <f t="shared" si="4"/>
        <v>393</v>
      </c>
    </row>
    <row r="20" spans="1:13" ht="18" customHeight="1" x14ac:dyDescent="0.25">
      <c r="A20" s="16">
        <v>12</v>
      </c>
      <c r="B20" s="1" t="s">
        <v>49</v>
      </c>
      <c r="C20" s="2">
        <v>381.8</v>
      </c>
      <c r="D20" s="12">
        <f t="shared" si="3"/>
        <v>13</v>
      </c>
      <c r="E20" s="12">
        <f>IF(C20="","",(C20*100000+A12*1000))</f>
        <v>38184000</v>
      </c>
      <c r="F20" s="14" t="str">
        <f t="shared" si="0"/>
        <v/>
      </c>
      <c r="G20" s="15"/>
      <c r="H20" s="16">
        <v>12</v>
      </c>
      <c r="I20" s="1" t="s">
        <v>64</v>
      </c>
      <c r="J20" s="2">
        <v>384.4</v>
      </c>
      <c r="K20" s="12">
        <f t="shared" si="1"/>
        <v>9</v>
      </c>
      <c r="L20" s="12">
        <f>IF(J20="","",(J20*100000+H12*1000))</f>
        <v>38444000</v>
      </c>
      <c r="M20" s="14" t="str">
        <f t="shared" si="4"/>
        <v/>
      </c>
    </row>
    <row r="21" spans="1:13" ht="18" customHeight="1" x14ac:dyDescent="0.25">
      <c r="A21" s="16">
        <v>13</v>
      </c>
      <c r="B21" s="1" t="s">
        <v>91</v>
      </c>
      <c r="C21" s="2">
        <v>388.7</v>
      </c>
      <c r="D21" s="12">
        <f t="shared" si="3"/>
        <v>12</v>
      </c>
      <c r="E21" s="12">
        <f>IF(C21="","",(C21*100000+A11*1000))</f>
        <v>38873000</v>
      </c>
      <c r="F21" s="14" t="str">
        <f t="shared" si="0"/>
        <v/>
      </c>
      <c r="G21" s="15"/>
      <c r="H21" s="16">
        <v>13</v>
      </c>
      <c r="I21" s="1" t="s">
        <v>100</v>
      </c>
      <c r="J21" s="2">
        <v>383.3</v>
      </c>
      <c r="K21" s="12">
        <f t="shared" si="1"/>
        <v>10</v>
      </c>
      <c r="L21" s="12">
        <f>IF(J21="","",(J21*100000+H11*1000))</f>
        <v>38333000</v>
      </c>
      <c r="M21" s="14" t="str">
        <f t="shared" si="4"/>
        <v/>
      </c>
    </row>
    <row r="22" spans="1:13" ht="18" customHeight="1" x14ac:dyDescent="0.25">
      <c r="A22" s="16">
        <v>14</v>
      </c>
      <c r="B22" s="1"/>
      <c r="C22" s="2"/>
      <c r="D22" s="12" t="str">
        <f t="shared" si="3"/>
        <v/>
      </c>
      <c r="E22" s="12" t="str">
        <f>IF(C22="","",(C22*100000+A10*1000))</f>
        <v/>
      </c>
      <c r="F22" s="14" t="str">
        <f t="shared" si="0"/>
        <v/>
      </c>
      <c r="G22" s="15"/>
      <c r="H22" s="16">
        <v>14</v>
      </c>
      <c r="I22" s="1"/>
      <c r="J22" s="2"/>
      <c r="K22" s="12" t="str">
        <f t="shared" si="1"/>
        <v/>
      </c>
      <c r="L22" s="12" t="str">
        <f>IF(J22="","",(J22*100000+H10*1000))</f>
        <v/>
      </c>
      <c r="M22" s="14" t="str">
        <f t="shared" si="4"/>
        <v/>
      </c>
    </row>
    <row r="23" spans="1:13" ht="18" customHeight="1" x14ac:dyDescent="0.25">
      <c r="A23" s="16">
        <v>15</v>
      </c>
      <c r="B23" s="1"/>
      <c r="C23" s="2"/>
      <c r="D23" s="12" t="str">
        <f t="shared" si="3"/>
        <v/>
      </c>
      <c r="E23" s="12" t="str">
        <f>IF(C23="","",(C23*100000+A9*1000))</f>
        <v/>
      </c>
      <c r="F23" s="14" t="str">
        <f t="shared" si="0"/>
        <v/>
      </c>
      <c r="G23" s="15"/>
      <c r="H23" s="16">
        <v>15</v>
      </c>
      <c r="I23" s="1"/>
      <c r="J23" s="2"/>
      <c r="K23" s="12" t="str">
        <f t="shared" si="1"/>
        <v/>
      </c>
      <c r="L23" s="12" t="str">
        <f>IF(J23="","",(J23*100000+H9*1000))</f>
        <v/>
      </c>
      <c r="M23" s="14" t="str">
        <f t="shared" si="4"/>
        <v/>
      </c>
    </row>
    <row r="24" spans="1:13" ht="9" customHeight="1" x14ac:dyDescent="0.25"/>
    <row r="25" spans="1:13" ht="18.75" x14ac:dyDescent="0.3">
      <c r="A25" s="17" t="s">
        <v>7</v>
      </c>
      <c r="F25" s="18">
        <f>SUM(F9:F23)</f>
        <v>3211.2</v>
      </c>
      <c r="H25" s="17" t="s">
        <v>7</v>
      </c>
      <c r="M25" s="18">
        <f>SUM(M9:M23)</f>
        <v>3172.7</v>
      </c>
    </row>
    <row r="30" spans="1:13" x14ac:dyDescent="0.25">
      <c r="A30" s="23"/>
      <c r="B30" s="23"/>
      <c r="C30" s="23"/>
      <c r="H30" s="23"/>
      <c r="I30" s="23"/>
      <c r="J30" s="23"/>
    </row>
    <row r="31" spans="1:13" x14ac:dyDescent="0.25">
      <c r="A31" s="19" t="s">
        <v>9</v>
      </c>
      <c r="B31" s="20"/>
      <c r="H31" s="19" t="s">
        <v>9</v>
      </c>
      <c r="I31" s="20"/>
    </row>
  </sheetData>
  <sheetProtection sheet="1" objects="1" scenarios="1" selectLockedCells="1"/>
  <mergeCells count="10">
    <mergeCell ref="B6:F6"/>
    <mergeCell ref="I6:M6"/>
    <mergeCell ref="A30:C30"/>
    <mergeCell ref="H30:J30"/>
    <mergeCell ref="A1:M1"/>
    <mergeCell ref="A2:M2"/>
    <mergeCell ref="A4:B4"/>
    <mergeCell ref="F4:I4"/>
    <mergeCell ref="A5:B5"/>
    <mergeCell ref="F5:I5"/>
  </mergeCells>
  <conditionalFormatting sqref="C9:C23">
    <cfRule type="top10" dxfId="13" priority="2" rank="8"/>
  </conditionalFormatting>
  <conditionalFormatting sqref="J9:J23">
    <cfRule type="top10" dxfId="12" priority="1" rank="8"/>
  </conditionalFormatting>
  <pageMargins left="0.67" right="0.2" top="0.38" bottom="0.21" header="0.22" footer="0.17"/>
  <pageSetup paperSize="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078D9D-7CA4-4B3D-9413-5A4D555459E4}">
          <x14:formula1>
            <xm:f>Gaue!$A$1:$A$22</xm:f>
          </x14:formula1>
          <xm:sqref>B6:F6 I6:M6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7ABC-E9BD-4079-A776-C6D9FDA3B1BB}">
  <sheetPr>
    <tabColor theme="9"/>
  </sheetPr>
  <dimension ref="A1:M24"/>
  <sheetViews>
    <sheetView zoomScaleNormal="100" workbookViewId="0">
      <selection activeCell="B6" sqref="B6:F6"/>
    </sheetView>
  </sheetViews>
  <sheetFormatPr baseColWidth="10" defaultColWidth="11.5703125" defaultRowHeight="15" x14ac:dyDescent="0.25"/>
  <cols>
    <col min="1" max="1" width="6.5703125" customWidth="1"/>
    <col min="2" max="2" width="28.7109375" customWidth="1"/>
    <col min="3" max="3" width="10.42578125" customWidth="1"/>
    <col min="4" max="4" width="6" customWidth="1"/>
    <col min="5" max="5" width="11.5703125" hidden="1" customWidth="1"/>
    <col min="6" max="6" width="9.85546875" customWidth="1"/>
    <col min="7" max="7" width="7.7109375" customWidth="1"/>
    <col min="8" max="8" width="6.5703125" customWidth="1"/>
    <col min="9" max="9" width="28.7109375" customWidth="1"/>
    <col min="10" max="10" width="10.5703125" customWidth="1"/>
    <col min="11" max="11" width="6.5703125" customWidth="1"/>
    <col min="12" max="12" width="12.7109375" hidden="1" customWidth="1"/>
    <col min="13" max="13" width="9.85546875" customWidth="1"/>
  </cols>
  <sheetData>
    <row r="1" spans="1:13" ht="23.25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7" x14ac:dyDescent="0.3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1" x14ac:dyDescent="0.35">
      <c r="A4" s="30" t="s">
        <v>14</v>
      </c>
      <c r="B4" s="30"/>
      <c r="C4" s="4" t="s">
        <v>11</v>
      </c>
      <c r="D4" s="4"/>
      <c r="E4" s="4"/>
      <c r="F4" s="27" t="s">
        <v>42</v>
      </c>
      <c r="G4" s="27"/>
      <c r="H4" s="27"/>
      <c r="I4" s="27"/>
    </row>
    <row r="5" spans="1:13" ht="21" customHeight="1" x14ac:dyDescent="0.35">
      <c r="A5" s="28" t="s">
        <v>2</v>
      </c>
      <c r="B5" s="28"/>
      <c r="C5" s="4" t="s">
        <v>10</v>
      </c>
      <c r="D5" s="4"/>
      <c r="E5" s="4"/>
      <c r="F5" s="29" t="s">
        <v>101</v>
      </c>
      <c r="G5" s="29"/>
      <c r="H5" s="29"/>
      <c r="I5" s="29"/>
    </row>
    <row r="6" spans="1:13" ht="21" x14ac:dyDescent="0.35">
      <c r="A6" s="5" t="s">
        <v>6</v>
      </c>
      <c r="B6" s="22" t="s">
        <v>24</v>
      </c>
      <c r="C6" s="22"/>
      <c r="D6" s="22"/>
      <c r="E6" s="22"/>
      <c r="F6" s="22"/>
      <c r="H6" s="5" t="s">
        <v>6</v>
      </c>
      <c r="I6" s="22" t="s">
        <v>35</v>
      </c>
      <c r="J6" s="22"/>
      <c r="K6" s="22"/>
      <c r="L6" s="22"/>
      <c r="M6" s="22"/>
    </row>
    <row r="7" spans="1:13" ht="7.9" customHeight="1" thickBot="1" x14ac:dyDescent="0.3">
      <c r="A7" s="6"/>
      <c r="H7" s="6"/>
    </row>
    <row r="8" spans="1:13" ht="16.5" thickBot="1" x14ac:dyDescent="0.3">
      <c r="A8" s="7" t="s">
        <v>3</v>
      </c>
      <c r="B8" s="8" t="s">
        <v>12</v>
      </c>
      <c r="C8" s="9" t="s">
        <v>4</v>
      </c>
      <c r="D8" s="10" t="s">
        <v>13</v>
      </c>
      <c r="E8" s="10" t="s">
        <v>16</v>
      </c>
      <c r="F8" s="9" t="s">
        <v>5</v>
      </c>
      <c r="H8" s="7" t="s">
        <v>3</v>
      </c>
      <c r="I8" s="8" t="s">
        <v>12</v>
      </c>
      <c r="J8" s="9" t="s">
        <v>4</v>
      </c>
      <c r="K8" s="10" t="s">
        <v>13</v>
      </c>
      <c r="L8" s="10" t="s">
        <v>16</v>
      </c>
      <c r="M8" s="9" t="s">
        <v>5</v>
      </c>
    </row>
    <row r="9" spans="1:13" ht="18" customHeight="1" x14ac:dyDescent="0.25">
      <c r="A9" s="11">
        <v>1</v>
      </c>
      <c r="B9" s="1" t="s">
        <v>65</v>
      </c>
      <c r="C9" s="2">
        <v>382.8</v>
      </c>
      <c r="D9" s="12">
        <f>IF(E9="","",(RANK(E9,$E$9:$E$16,0)))</f>
        <v>1</v>
      </c>
      <c r="E9" s="13">
        <f>IF(C9="","",(C9*100000+A16*1000+1))</f>
        <v>38288001</v>
      </c>
      <c r="F9" s="14">
        <f>IF(D9="","",(IF(D9&lt;4,C9,"")))</f>
        <v>382.8</v>
      </c>
      <c r="G9" s="15"/>
      <c r="H9" s="11">
        <v>1</v>
      </c>
      <c r="I9" s="1" t="s">
        <v>73</v>
      </c>
      <c r="J9" s="2">
        <v>292.10000000000002</v>
      </c>
      <c r="K9" s="12">
        <f>IF(J9="","",(RANK(L9,$L$9:$L$16,0)))</f>
        <v>5</v>
      </c>
      <c r="L9" s="13">
        <f>IF(J9="","",(J9*1000000+H16*1000+1))</f>
        <v>292108001</v>
      </c>
      <c r="M9" s="14" t="str">
        <f>IF(K9="","",(IF(K9&lt;4,J9,"")))</f>
        <v/>
      </c>
    </row>
    <row r="10" spans="1:13" ht="18" customHeight="1" x14ac:dyDescent="0.25">
      <c r="A10" s="16">
        <v>2</v>
      </c>
      <c r="B10" s="1" t="s">
        <v>66</v>
      </c>
      <c r="C10" s="2">
        <v>362.6</v>
      </c>
      <c r="D10" s="12">
        <f>IF(E10="","",(RANK(E10,$E$9:$E$16,0)))</f>
        <v>5</v>
      </c>
      <c r="E10" s="13">
        <f>IF(C10="","",(C10*100000+A15*1000+1))</f>
        <v>36267001</v>
      </c>
      <c r="F10" s="14" t="str">
        <f t="shared" ref="F10:F16" si="0">IF(D10="","",(IF(D10&lt;4,C10,"")))</f>
        <v/>
      </c>
      <c r="G10" s="15"/>
      <c r="H10" s="16">
        <v>2</v>
      </c>
      <c r="I10" s="1" t="s">
        <v>74</v>
      </c>
      <c r="J10" s="2">
        <v>244.9</v>
      </c>
      <c r="K10" s="12">
        <f t="shared" ref="K10:K16" si="1">IF(J10="","",(RANK(L10,$L$9:$L$16,0)))</f>
        <v>6</v>
      </c>
      <c r="L10" s="13">
        <f>IF(J10="","",(J10*1000000+H15*1000+1))</f>
        <v>244907001</v>
      </c>
      <c r="M10" s="14" t="str">
        <f>IF(K10="","",(IF(K10&lt;4,J10,"")))</f>
        <v/>
      </c>
    </row>
    <row r="11" spans="1:13" ht="18" customHeight="1" x14ac:dyDescent="0.25">
      <c r="A11" s="16">
        <v>3</v>
      </c>
      <c r="B11" s="1" t="s">
        <v>67</v>
      </c>
      <c r="C11" s="2">
        <v>363.7</v>
      </c>
      <c r="D11" s="12">
        <f t="shared" ref="D11:D16" si="2">IF(E11="","",(RANK(E11,$E$9:$E$16,0)))</f>
        <v>3</v>
      </c>
      <c r="E11" s="13">
        <f>IF(C11="","",(C11*100000+A14*1000+1))</f>
        <v>36376001</v>
      </c>
      <c r="F11" s="14">
        <f t="shared" si="0"/>
        <v>363.7</v>
      </c>
      <c r="G11" s="15"/>
      <c r="H11" s="16">
        <v>3</v>
      </c>
      <c r="I11" s="1" t="s">
        <v>75</v>
      </c>
      <c r="J11" s="2">
        <v>373.5</v>
      </c>
      <c r="K11" s="12">
        <f t="shared" si="1"/>
        <v>1</v>
      </c>
      <c r="L11" s="13">
        <f>IF(J11="","",(J11*1000000+H14*1000+1))</f>
        <v>373506001</v>
      </c>
      <c r="M11" s="14">
        <f t="shared" ref="M11:M16" si="3">IF(K11="","",(IF(K11&lt;4,J11,"")))</f>
        <v>373.5</v>
      </c>
    </row>
    <row r="12" spans="1:13" ht="18" customHeight="1" x14ac:dyDescent="0.25">
      <c r="A12" s="16">
        <v>4</v>
      </c>
      <c r="B12" s="1" t="s">
        <v>68</v>
      </c>
      <c r="C12" s="2">
        <v>340.4</v>
      </c>
      <c r="D12" s="12">
        <f t="shared" si="2"/>
        <v>7</v>
      </c>
      <c r="E12" s="13">
        <f>IF(C12="","",(C12*100000+A13*1000+1))</f>
        <v>34045001</v>
      </c>
      <c r="F12" s="14" t="str">
        <f t="shared" si="0"/>
        <v/>
      </c>
      <c r="G12" s="15"/>
      <c r="H12" s="16">
        <v>4</v>
      </c>
      <c r="I12" s="1" t="s">
        <v>76</v>
      </c>
      <c r="J12" s="2">
        <v>361.6</v>
      </c>
      <c r="K12" s="12">
        <f t="shared" si="1"/>
        <v>2</v>
      </c>
      <c r="L12" s="13">
        <f>IF(J12="","",(J12*1000000+H13*1000+1))</f>
        <v>361605001</v>
      </c>
      <c r="M12" s="14">
        <f t="shared" si="3"/>
        <v>361.6</v>
      </c>
    </row>
    <row r="13" spans="1:13" ht="18" customHeight="1" x14ac:dyDescent="0.25">
      <c r="A13" s="16">
        <v>5</v>
      </c>
      <c r="B13" s="1" t="s">
        <v>69</v>
      </c>
      <c r="C13" s="2">
        <v>370.6</v>
      </c>
      <c r="D13" s="12">
        <f t="shared" si="2"/>
        <v>2</v>
      </c>
      <c r="E13" s="13">
        <f>IF(C13="","",(C13*100000+A12*1000+1))</f>
        <v>37064001</v>
      </c>
      <c r="F13" s="14">
        <f t="shared" si="0"/>
        <v>370.6</v>
      </c>
      <c r="G13" s="15"/>
      <c r="H13" s="16">
        <v>5</v>
      </c>
      <c r="I13" s="1" t="s">
        <v>98</v>
      </c>
      <c r="J13" s="2">
        <v>342.8</v>
      </c>
      <c r="K13" s="12">
        <f t="shared" si="1"/>
        <v>3</v>
      </c>
      <c r="L13" s="13">
        <f>IF(J13="","",(J13*1000000+H12*1000+1))</f>
        <v>342804001</v>
      </c>
      <c r="M13" s="14">
        <f t="shared" si="3"/>
        <v>342.8</v>
      </c>
    </row>
    <row r="14" spans="1:13" ht="18" customHeight="1" x14ac:dyDescent="0.25">
      <c r="A14" s="16">
        <v>6</v>
      </c>
      <c r="B14" s="1" t="s">
        <v>70</v>
      </c>
      <c r="C14" s="2">
        <v>363.5</v>
      </c>
      <c r="D14" s="12">
        <f t="shared" si="2"/>
        <v>4</v>
      </c>
      <c r="E14" s="13">
        <f>IF(C14="","",(C14*100000+A11*1000+1))</f>
        <v>36353001</v>
      </c>
      <c r="F14" s="14" t="str">
        <f t="shared" si="0"/>
        <v/>
      </c>
      <c r="G14" s="15"/>
      <c r="H14" s="16">
        <v>6</v>
      </c>
      <c r="I14" s="1" t="s">
        <v>99</v>
      </c>
      <c r="J14" s="2">
        <v>300.3</v>
      </c>
      <c r="K14" s="12">
        <f t="shared" si="1"/>
        <v>4</v>
      </c>
      <c r="L14" s="13">
        <f>IF(J14="","",(J14*1000000+H11*1000+1))</f>
        <v>300303001</v>
      </c>
      <c r="M14" s="14" t="str">
        <f t="shared" si="3"/>
        <v/>
      </c>
    </row>
    <row r="15" spans="1:13" ht="18" customHeight="1" x14ac:dyDescent="0.25">
      <c r="A15" s="16">
        <v>7</v>
      </c>
      <c r="B15" s="1" t="s">
        <v>71</v>
      </c>
      <c r="C15" s="2">
        <v>342.5</v>
      </c>
      <c r="D15" s="12">
        <f t="shared" si="2"/>
        <v>6</v>
      </c>
      <c r="E15" s="13">
        <f>IF(C15="","",(C15*100000+A10*1000+1))</f>
        <v>34252001</v>
      </c>
      <c r="F15" s="14" t="str">
        <f t="shared" si="0"/>
        <v/>
      </c>
      <c r="G15" s="15"/>
      <c r="H15" s="16">
        <v>7</v>
      </c>
      <c r="I15" s="1"/>
      <c r="J15" s="2"/>
      <c r="K15" s="12" t="str">
        <f t="shared" si="1"/>
        <v/>
      </c>
      <c r="L15" s="13" t="str">
        <f>IF(J15="","",(J15*1000000+H10*1000+1))</f>
        <v/>
      </c>
      <c r="M15" s="14" t="str">
        <f t="shared" si="3"/>
        <v/>
      </c>
    </row>
    <row r="16" spans="1:13" ht="18" customHeight="1" x14ac:dyDescent="0.25">
      <c r="A16" s="16">
        <v>8</v>
      </c>
      <c r="B16" s="1" t="s">
        <v>72</v>
      </c>
      <c r="C16" s="2">
        <v>323.8</v>
      </c>
      <c r="D16" s="12">
        <f t="shared" si="2"/>
        <v>8</v>
      </c>
      <c r="E16" s="13">
        <f>IF(C16="","",(C16*100000+A9*1000+1))</f>
        <v>32381001</v>
      </c>
      <c r="F16" s="14" t="str">
        <f t="shared" si="0"/>
        <v/>
      </c>
      <c r="G16" s="15"/>
      <c r="H16" s="16">
        <v>8</v>
      </c>
      <c r="I16" s="1"/>
      <c r="J16" s="2"/>
      <c r="K16" s="12" t="str">
        <f t="shared" si="1"/>
        <v/>
      </c>
      <c r="L16" s="13" t="str">
        <f>IF(J16="","",(J16*1000000+H9*1000+1))</f>
        <v/>
      </c>
      <c r="M16" s="14" t="str">
        <f t="shared" si="3"/>
        <v/>
      </c>
    </row>
    <row r="17" spans="1:13" ht="9" customHeight="1" x14ac:dyDescent="0.25"/>
    <row r="18" spans="1:13" ht="18.75" x14ac:dyDescent="0.3">
      <c r="A18" s="17" t="s">
        <v>7</v>
      </c>
      <c r="F18" s="18">
        <f>SUM(F9:F16)</f>
        <v>1117.0999999999999</v>
      </c>
      <c r="H18" s="17" t="s">
        <v>7</v>
      </c>
      <c r="M18" s="18">
        <f>SUM(M9:M16)</f>
        <v>1077.9000000000001</v>
      </c>
    </row>
    <row r="23" spans="1:13" x14ac:dyDescent="0.25">
      <c r="A23" s="23"/>
      <c r="B23" s="23"/>
      <c r="C23" s="23"/>
      <c r="H23" s="23"/>
      <c r="I23" s="23"/>
      <c r="J23" s="23"/>
    </row>
    <row r="24" spans="1:13" x14ac:dyDescent="0.25">
      <c r="A24" s="19" t="s">
        <v>9</v>
      </c>
      <c r="B24" s="20"/>
      <c r="H24" s="19" t="s">
        <v>9</v>
      </c>
      <c r="I24" s="20"/>
    </row>
  </sheetData>
  <sheetProtection sheet="1" objects="1" scenarios="1" selectLockedCells="1"/>
  <mergeCells count="10">
    <mergeCell ref="B6:F6"/>
    <mergeCell ref="I6:M6"/>
    <mergeCell ref="A23:C23"/>
    <mergeCell ref="H23:J23"/>
    <mergeCell ref="A1:M1"/>
    <mergeCell ref="A2:M2"/>
    <mergeCell ref="A4:B4"/>
    <mergeCell ref="F4:I4"/>
    <mergeCell ref="A5:B5"/>
    <mergeCell ref="F5:I5"/>
  </mergeCells>
  <conditionalFormatting sqref="C9:C16">
    <cfRule type="top10" dxfId="11" priority="2" rank="3"/>
  </conditionalFormatting>
  <conditionalFormatting sqref="J9:J16">
    <cfRule type="top10" dxfId="10" priority="1" rank="3"/>
  </conditionalFormatting>
  <pageMargins left="0.67" right="0.2" top="0.73" bottom="0.3937007874015748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6D0B16-12EE-4CAD-B634-82DE69951C9A}">
          <x14:formula1>
            <xm:f>Gaue!$A$1:$A$22</xm:f>
          </x14:formula1>
          <xm:sqref>B6:F6 I6:M6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3895-F3A9-4328-8C42-AB2BF02C0E3B}">
  <sheetPr>
    <tabColor theme="9"/>
  </sheetPr>
  <dimension ref="A1:M24"/>
  <sheetViews>
    <sheetView zoomScaleNormal="100" workbookViewId="0">
      <selection activeCell="B6" sqref="B6:F6"/>
    </sheetView>
  </sheetViews>
  <sheetFormatPr baseColWidth="10" defaultColWidth="11.5703125" defaultRowHeight="15" x14ac:dyDescent="0.25"/>
  <cols>
    <col min="1" max="1" width="6.5703125" customWidth="1"/>
    <col min="2" max="2" width="28.7109375" customWidth="1"/>
    <col min="3" max="3" width="10.42578125" customWidth="1"/>
    <col min="4" max="4" width="6" customWidth="1"/>
    <col min="5" max="5" width="11.5703125" hidden="1" customWidth="1"/>
    <col min="6" max="6" width="9.85546875" customWidth="1"/>
    <col min="7" max="7" width="7.7109375" customWidth="1"/>
    <col min="8" max="8" width="6.5703125" customWidth="1"/>
    <col min="9" max="9" width="28.7109375" customWidth="1"/>
    <col min="10" max="10" width="10.5703125" customWidth="1"/>
    <col min="11" max="11" width="6.5703125" customWidth="1"/>
    <col min="12" max="12" width="12.7109375" hidden="1" customWidth="1"/>
    <col min="13" max="13" width="9.85546875" customWidth="1"/>
  </cols>
  <sheetData>
    <row r="1" spans="1:13" ht="23.25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7" x14ac:dyDescent="0.3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1" x14ac:dyDescent="0.35">
      <c r="A4" s="30" t="s">
        <v>41</v>
      </c>
      <c r="B4" s="30"/>
      <c r="C4" s="4" t="s">
        <v>11</v>
      </c>
      <c r="D4" s="4"/>
      <c r="E4" s="4"/>
      <c r="F4" s="27" t="s">
        <v>102</v>
      </c>
      <c r="G4" s="27"/>
      <c r="H4" s="27"/>
      <c r="I4" s="27"/>
    </row>
    <row r="5" spans="1:13" ht="21" customHeight="1" x14ac:dyDescent="0.35">
      <c r="A5" s="28" t="s">
        <v>8</v>
      </c>
      <c r="B5" s="28"/>
      <c r="C5" s="4" t="s">
        <v>10</v>
      </c>
      <c r="D5" s="4"/>
      <c r="E5" s="4"/>
      <c r="F5" s="29" t="s">
        <v>103</v>
      </c>
      <c r="G5" s="29"/>
      <c r="H5" s="29"/>
      <c r="I5" s="29"/>
    </row>
    <row r="6" spans="1:13" ht="21" x14ac:dyDescent="0.35">
      <c r="A6" s="5" t="s">
        <v>6</v>
      </c>
      <c r="B6" s="31"/>
      <c r="C6" s="31"/>
      <c r="D6" s="31"/>
      <c r="E6" s="31"/>
      <c r="F6" s="31"/>
      <c r="H6" s="5" t="s">
        <v>6</v>
      </c>
      <c r="I6" s="22"/>
      <c r="J6" s="22"/>
      <c r="K6" s="22"/>
      <c r="L6" s="22"/>
      <c r="M6" s="22"/>
    </row>
    <row r="7" spans="1:13" ht="7.9" customHeight="1" thickBot="1" x14ac:dyDescent="0.3">
      <c r="A7" s="6"/>
      <c r="H7" s="6"/>
    </row>
    <row r="8" spans="1:13" ht="16.5" thickBot="1" x14ac:dyDescent="0.3">
      <c r="A8" s="7" t="s">
        <v>3</v>
      </c>
      <c r="B8" s="8" t="s">
        <v>12</v>
      </c>
      <c r="C8" s="9" t="s">
        <v>4</v>
      </c>
      <c r="D8" s="10" t="s">
        <v>13</v>
      </c>
      <c r="E8" s="10" t="s">
        <v>16</v>
      </c>
      <c r="F8" s="9" t="s">
        <v>5</v>
      </c>
      <c r="H8" s="7" t="s">
        <v>3</v>
      </c>
      <c r="I8" s="8" t="s">
        <v>12</v>
      </c>
      <c r="J8" s="9" t="s">
        <v>4</v>
      </c>
      <c r="K8" s="10" t="s">
        <v>13</v>
      </c>
      <c r="L8" s="10" t="s">
        <v>16</v>
      </c>
      <c r="M8" s="9" t="s">
        <v>5</v>
      </c>
    </row>
    <row r="9" spans="1:13" ht="18" customHeight="1" x14ac:dyDescent="0.25">
      <c r="A9" s="11">
        <v>1</v>
      </c>
      <c r="B9" s="1" t="s">
        <v>65</v>
      </c>
      <c r="C9" s="2">
        <v>383.6</v>
      </c>
      <c r="D9" s="12">
        <f>IF(E9="","",(RANK(E9,$E$9:$E$16,0)))</f>
        <v>1</v>
      </c>
      <c r="E9" s="13">
        <f>IF(C9="","",(C9*100000+A16*1000+1))</f>
        <v>38368001</v>
      </c>
      <c r="F9" s="14">
        <f>IF(D9="","",(IF(D9&lt;4,C9,"")))</f>
        <v>383.6</v>
      </c>
      <c r="G9" s="15"/>
      <c r="H9" s="11">
        <v>1</v>
      </c>
      <c r="I9" s="1" t="s">
        <v>75</v>
      </c>
      <c r="J9" s="2">
        <v>363.3</v>
      </c>
      <c r="K9" s="12">
        <f>IF(J9="","",(RANK(L9,$L$9:$L$16,0)))</f>
        <v>1</v>
      </c>
      <c r="L9" s="13">
        <f>IF(J9="","",(J9*1000000+H16*1000+1))</f>
        <v>363308001</v>
      </c>
      <c r="M9" s="14">
        <f>IF(K9="","",(IF(K9&lt;4,J9,"")))</f>
        <v>363.3</v>
      </c>
    </row>
    <row r="10" spans="1:13" ht="18" customHeight="1" x14ac:dyDescent="0.25">
      <c r="A10" s="16">
        <v>2</v>
      </c>
      <c r="B10" s="1" t="s">
        <v>66</v>
      </c>
      <c r="C10" s="2">
        <v>363.7</v>
      </c>
      <c r="D10" s="12">
        <f>IF(E10="","",(RANK(E10,$E$9:$E$16,0)))</f>
        <v>3</v>
      </c>
      <c r="E10" s="13">
        <f>IF(C10="","",(C10*100000+A15*1000+1))</f>
        <v>36377001</v>
      </c>
      <c r="F10" s="14">
        <f t="shared" ref="F10:F16" si="0">IF(D10="","",(IF(D10&lt;4,C10,"")))</f>
        <v>363.7</v>
      </c>
      <c r="G10" s="15"/>
      <c r="H10" s="16">
        <v>2</v>
      </c>
      <c r="I10" s="1" t="s">
        <v>98</v>
      </c>
      <c r="J10" s="2">
        <v>342.3</v>
      </c>
      <c r="K10" s="12">
        <f t="shared" ref="K10:K16" si="1">IF(J10="","",(RANK(L10,$L$9:$L$16,0)))</f>
        <v>2</v>
      </c>
      <c r="L10" s="13">
        <f>IF(J10="","",(J10*1000000+H15*1000+1))</f>
        <v>342307001</v>
      </c>
      <c r="M10" s="14">
        <f>IF(K10="","",(IF(K10&lt;4,J10,"")))</f>
        <v>342.3</v>
      </c>
    </row>
    <row r="11" spans="1:13" ht="18" customHeight="1" x14ac:dyDescent="0.25">
      <c r="A11" s="16">
        <v>3</v>
      </c>
      <c r="B11" s="1" t="s">
        <v>70</v>
      </c>
      <c r="C11" s="2">
        <v>363.2</v>
      </c>
      <c r="D11" s="12">
        <f t="shared" ref="D11:D16" si="2">IF(E11="","",(RANK(E11,$E$9:$E$16,0)))</f>
        <v>4</v>
      </c>
      <c r="E11" s="13">
        <f>IF(C11="","",(C11*100000+A14*1000+1))</f>
        <v>36326001</v>
      </c>
      <c r="F11" s="14" t="str">
        <f t="shared" si="0"/>
        <v/>
      </c>
      <c r="G11" s="15"/>
      <c r="H11" s="16">
        <v>3</v>
      </c>
      <c r="I11" s="1" t="s">
        <v>76</v>
      </c>
      <c r="J11" s="2">
        <v>338.9</v>
      </c>
      <c r="K11" s="12">
        <f t="shared" si="1"/>
        <v>3</v>
      </c>
      <c r="L11" s="13">
        <f>IF(J11="","",(J11*1000000+H14*1000+1))</f>
        <v>338906001</v>
      </c>
      <c r="M11" s="14">
        <f t="shared" ref="M11:M16" si="3">IF(K11="","",(IF(K11&lt;4,J11,"")))</f>
        <v>338.9</v>
      </c>
    </row>
    <row r="12" spans="1:13" ht="18" customHeight="1" x14ac:dyDescent="0.25">
      <c r="A12" s="16">
        <v>4</v>
      </c>
      <c r="B12" s="1" t="s">
        <v>71</v>
      </c>
      <c r="C12" s="2">
        <v>355.5</v>
      </c>
      <c r="D12" s="12">
        <f t="shared" si="2"/>
        <v>5</v>
      </c>
      <c r="E12" s="13">
        <f>IF(C12="","",(C12*100000+A13*1000+1))</f>
        <v>35555001</v>
      </c>
      <c r="F12" s="14" t="str">
        <f t="shared" si="0"/>
        <v/>
      </c>
      <c r="G12" s="15"/>
      <c r="H12" s="16">
        <v>4</v>
      </c>
      <c r="I12" s="1" t="s">
        <v>73</v>
      </c>
      <c r="J12" s="2">
        <v>318.5</v>
      </c>
      <c r="K12" s="12">
        <f t="shared" si="1"/>
        <v>4</v>
      </c>
      <c r="L12" s="13">
        <f>IF(J12="","",(J12*1000000+H13*1000+1))</f>
        <v>318505001</v>
      </c>
      <c r="M12" s="14" t="str">
        <f t="shared" si="3"/>
        <v/>
      </c>
    </row>
    <row r="13" spans="1:13" ht="18" customHeight="1" x14ac:dyDescent="0.25">
      <c r="A13" s="16">
        <v>5</v>
      </c>
      <c r="B13" s="1" t="s">
        <v>69</v>
      </c>
      <c r="C13" s="2">
        <v>365.7</v>
      </c>
      <c r="D13" s="12">
        <f t="shared" si="2"/>
        <v>2</v>
      </c>
      <c r="E13" s="13">
        <f>IF(C13="","",(C13*100000+A12*1000+1))</f>
        <v>36574001</v>
      </c>
      <c r="F13" s="14">
        <f t="shared" si="0"/>
        <v>365.7</v>
      </c>
      <c r="G13" s="15"/>
      <c r="H13" s="16">
        <v>5</v>
      </c>
      <c r="I13" s="1" t="s">
        <v>74</v>
      </c>
      <c r="J13" s="2">
        <v>270.89999999999998</v>
      </c>
      <c r="K13" s="12">
        <f t="shared" si="1"/>
        <v>5</v>
      </c>
      <c r="L13" s="13">
        <f>IF(J13="","",(J13*1000000+H12*1000+1))</f>
        <v>270904001</v>
      </c>
      <c r="M13" s="14" t="str">
        <f t="shared" si="3"/>
        <v/>
      </c>
    </row>
    <row r="14" spans="1:13" ht="18" customHeight="1" x14ac:dyDescent="0.25">
      <c r="A14" s="16">
        <v>6</v>
      </c>
      <c r="B14" s="1" t="s">
        <v>72</v>
      </c>
      <c r="C14" s="2">
        <v>352.2</v>
      </c>
      <c r="D14" s="12">
        <f t="shared" si="2"/>
        <v>6</v>
      </c>
      <c r="E14" s="13">
        <f>IF(C14="","",(C14*100000+A11*1000+1))</f>
        <v>35223001</v>
      </c>
      <c r="F14" s="14" t="str">
        <f t="shared" si="0"/>
        <v/>
      </c>
      <c r="G14" s="15"/>
      <c r="H14" s="16">
        <v>6</v>
      </c>
      <c r="I14" s="1" t="s">
        <v>99</v>
      </c>
      <c r="J14" s="2">
        <v>266.2</v>
      </c>
      <c r="K14" s="12">
        <f t="shared" si="1"/>
        <v>6</v>
      </c>
      <c r="L14" s="13">
        <f>IF(J14="","",(J14*1000000+H11*1000+1))</f>
        <v>266203001</v>
      </c>
      <c r="M14" s="14" t="str">
        <f t="shared" si="3"/>
        <v/>
      </c>
    </row>
    <row r="15" spans="1:13" ht="18" customHeight="1" x14ac:dyDescent="0.25">
      <c r="A15" s="16">
        <v>7</v>
      </c>
      <c r="B15" s="1" t="s">
        <v>68</v>
      </c>
      <c r="C15" s="2">
        <v>344.4</v>
      </c>
      <c r="D15" s="12">
        <f t="shared" si="2"/>
        <v>7</v>
      </c>
      <c r="E15" s="13">
        <f>IF(C15="","",(C15*100000+A10*1000+1))</f>
        <v>34442001</v>
      </c>
      <c r="F15" s="14" t="str">
        <f t="shared" si="0"/>
        <v/>
      </c>
      <c r="G15" s="15"/>
      <c r="H15" s="16">
        <v>7</v>
      </c>
      <c r="I15" s="1"/>
      <c r="J15" s="2"/>
      <c r="K15" s="12" t="str">
        <f t="shared" si="1"/>
        <v/>
      </c>
      <c r="L15" s="13" t="str">
        <f>IF(J15="","",(J15*1000000+H10*1000+1))</f>
        <v/>
      </c>
      <c r="M15" s="14" t="str">
        <f t="shared" si="3"/>
        <v/>
      </c>
    </row>
    <row r="16" spans="1:13" ht="18" customHeight="1" x14ac:dyDescent="0.25">
      <c r="A16" s="16">
        <v>8</v>
      </c>
      <c r="B16" s="1"/>
      <c r="C16" s="2"/>
      <c r="D16" s="12" t="str">
        <f t="shared" si="2"/>
        <v/>
      </c>
      <c r="E16" s="13" t="str">
        <f>IF(C16="","",(C16*100000+A9*1000+1))</f>
        <v/>
      </c>
      <c r="F16" s="14" t="str">
        <f t="shared" si="0"/>
        <v/>
      </c>
      <c r="G16" s="15"/>
      <c r="H16" s="16">
        <v>8</v>
      </c>
      <c r="I16" s="1"/>
      <c r="J16" s="2"/>
      <c r="K16" s="12" t="str">
        <f t="shared" si="1"/>
        <v/>
      </c>
      <c r="L16" s="13" t="str">
        <f>IF(J16="","",(J16*1000000+H9*1000+1))</f>
        <v/>
      </c>
      <c r="M16" s="14" t="str">
        <f t="shared" si="3"/>
        <v/>
      </c>
    </row>
    <row r="17" spans="1:13" ht="9" customHeight="1" x14ac:dyDescent="0.25"/>
    <row r="18" spans="1:13" ht="18.75" x14ac:dyDescent="0.3">
      <c r="A18" s="17" t="s">
        <v>7</v>
      </c>
      <c r="F18" s="18">
        <f>SUM(F9:F16)</f>
        <v>1113</v>
      </c>
      <c r="H18" s="17" t="s">
        <v>7</v>
      </c>
      <c r="M18" s="18">
        <f>SUM(M9:M16)</f>
        <v>1044.5</v>
      </c>
    </row>
    <row r="23" spans="1:13" x14ac:dyDescent="0.25">
      <c r="A23" s="32"/>
      <c r="B23" s="32"/>
      <c r="C23" s="32"/>
      <c r="H23" s="32"/>
      <c r="I23" s="32"/>
      <c r="J23" s="32"/>
    </row>
    <row r="24" spans="1:13" x14ac:dyDescent="0.25">
      <c r="A24" s="19" t="s">
        <v>9</v>
      </c>
      <c r="B24" s="20"/>
      <c r="H24" s="19" t="s">
        <v>9</v>
      </c>
      <c r="I24" s="20"/>
    </row>
  </sheetData>
  <sheetProtection sheet="1" objects="1" scenarios="1" selectLockedCells="1"/>
  <mergeCells count="10">
    <mergeCell ref="B6:F6"/>
    <mergeCell ref="I6:M6"/>
    <mergeCell ref="A23:C23"/>
    <mergeCell ref="H23:J23"/>
    <mergeCell ref="A1:M1"/>
    <mergeCell ref="A2:M2"/>
    <mergeCell ref="A4:B4"/>
    <mergeCell ref="F4:I4"/>
    <mergeCell ref="A5:B5"/>
    <mergeCell ref="F5:I5"/>
  </mergeCells>
  <conditionalFormatting sqref="C9:C16">
    <cfRule type="top10" dxfId="9" priority="2" rank="3"/>
  </conditionalFormatting>
  <conditionalFormatting sqref="J9:J16">
    <cfRule type="top10" dxfId="8" priority="1" rank="3"/>
  </conditionalFormatting>
  <pageMargins left="0.67" right="0.2" top="0.73" bottom="0.3937007874015748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85A178-3E82-47E8-A3E8-34EED6FB7DF9}">
          <x14:formula1>
            <xm:f>Gaue!$A$1:$A$22</xm:f>
          </x14:formula1>
          <xm:sqref>B6:F6 I6:M6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31"/>
  <sheetViews>
    <sheetView topLeftCell="A2" zoomScaleNormal="100" workbookViewId="0">
      <selection activeCell="B6" sqref="B6:F6"/>
    </sheetView>
  </sheetViews>
  <sheetFormatPr baseColWidth="10" defaultColWidth="11.5703125" defaultRowHeight="15" x14ac:dyDescent="0.25"/>
  <cols>
    <col min="1" max="1" width="6.5703125" customWidth="1"/>
    <col min="2" max="2" width="28.7109375" customWidth="1"/>
    <col min="3" max="3" width="10.42578125" customWidth="1"/>
    <col min="4" max="4" width="6" customWidth="1"/>
    <col min="5" max="5" width="11.5703125" hidden="1" customWidth="1"/>
    <col min="6" max="6" width="10.140625" customWidth="1"/>
    <col min="7" max="7" width="7.7109375" customWidth="1"/>
    <col min="8" max="8" width="6.5703125" customWidth="1"/>
    <col min="9" max="9" width="28.7109375" customWidth="1"/>
    <col min="10" max="10" width="10.5703125" customWidth="1"/>
    <col min="11" max="11" width="8.28515625" bestFit="1" customWidth="1"/>
    <col min="12" max="12" width="11.5703125" hidden="1" customWidth="1"/>
    <col min="13" max="13" width="10.140625" customWidth="1"/>
  </cols>
  <sheetData>
    <row r="1" spans="1:13" ht="23.25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7" x14ac:dyDescent="0.3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1" x14ac:dyDescent="0.35">
      <c r="A4" s="33" t="s">
        <v>18</v>
      </c>
      <c r="B4" s="33"/>
      <c r="C4" s="4" t="s">
        <v>11</v>
      </c>
      <c r="D4" s="4"/>
      <c r="E4" s="4"/>
      <c r="F4" s="27" t="s">
        <v>42</v>
      </c>
      <c r="G4" s="27"/>
      <c r="H4" s="27"/>
      <c r="I4" s="27"/>
    </row>
    <row r="5" spans="1:13" ht="21" customHeight="1" x14ac:dyDescent="0.35">
      <c r="A5" s="28" t="s">
        <v>2</v>
      </c>
      <c r="B5" s="28"/>
      <c r="C5" s="4" t="s">
        <v>10</v>
      </c>
      <c r="D5" s="4"/>
      <c r="E5" s="4"/>
      <c r="F5" s="29" t="s">
        <v>101</v>
      </c>
      <c r="G5" s="29"/>
      <c r="H5" s="29"/>
      <c r="I5" s="29"/>
    </row>
    <row r="6" spans="1:13" ht="21" x14ac:dyDescent="0.35">
      <c r="A6" s="5" t="s">
        <v>6</v>
      </c>
      <c r="B6" s="22"/>
      <c r="C6" s="22"/>
      <c r="D6" s="22"/>
      <c r="E6" s="22"/>
      <c r="F6" s="22"/>
      <c r="H6" s="5" t="s">
        <v>6</v>
      </c>
      <c r="I6" s="22" t="s">
        <v>35</v>
      </c>
      <c r="J6" s="22"/>
      <c r="K6" s="22"/>
      <c r="L6" s="22"/>
      <c r="M6" s="22"/>
    </row>
    <row r="7" spans="1:13" ht="7.9" customHeight="1" thickBot="1" x14ac:dyDescent="0.3">
      <c r="A7" s="6"/>
      <c r="H7" s="6"/>
    </row>
    <row r="8" spans="1:13" ht="16.5" thickBot="1" x14ac:dyDescent="0.3">
      <c r="A8" s="7" t="s">
        <v>3</v>
      </c>
      <c r="B8" s="8" t="s">
        <v>12</v>
      </c>
      <c r="C8" s="9" t="s">
        <v>4</v>
      </c>
      <c r="D8" s="10" t="s">
        <v>13</v>
      </c>
      <c r="E8" s="10" t="s">
        <v>16</v>
      </c>
      <c r="F8" s="9" t="s">
        <v>5</v>
      </c>
      <c r="H8" s="7" t="s">
        <v>3</v>
      </c>
      <c r="I8" s="8" t="s">
        <v>12</v>
      </c>
      <c r="J8" s="9" t="s">
        <v>4</v>
      </c>
      <c r="K8" s="10" t="s">
        <v>13</v>
      </c>
      <c r="L8" s="10" t="s">
        <v>16</v>
      </c>
      <c r="M8" s="9" t="s">
        <v>5</v>
      </c>
    </row>
    <row r="9" spans="1:13" ht="18" customHeight="1" x14ac:dyDescent="0.25">
      <c r="A9" s="11">
        <v>1</v>
      </c>
      <c r="B9" s="1" t="s">
        <v>77</v>
      </c>
      <c r="C9" s="2">
        <v>308.3</v>
      </c>
      <c r="D9" s="12">
        <f>IF(E9="","",(RANK(E9,$E$9:$E$23,0)))</f>
        <v>3</v>
      </c>
      <c r="E9" s="13">
        <f>IF(C9="","",(C9*100000+A23*1000+1))</f>
        <v>30845001</v>
      </c>
      <c r="F9" s="14">
        <f>IF(D9="","",(IF(D9&lt;5,C9,"")))</f>
        <v>308.3</v>
      </c>
      <c r="G9" s="15"/>
      <c r="H9" s="11">
        <v>1</v>
      </c>
      <c r="I9" s="1" t="s">
        <v>88</v>
      </c>
      <c r="J9" s="2">
        <v>311.7</v>
      </c>
      <c r="K9" s="12">
        <f>IF(L9="","",(RANK(L9,$L$9:$L$23,0)))</f>
        <v>1</v>
      </c>
      <c r="L9" s="13">
        <f>IF(J9="","",(J9*100000+H23*1000+1))</f>
        <v>31185001</v>
      </c>
      <c r="M9" s="14">
        <f>IF(K9="","",(IF(K9&lt;5,J9,"")))</f>
        <v>311.7</v>
      </c>
    </row>
    <row r="10" spans="1:13" ht="18" customHeight="1" x14ac:dyDescent="0.25">
      <c r="A10" s="16">
        <v>2</v>
      </c>
      <c r="B10" s="1" t="s">
        <v>78</v>
      </c>
      <c r="C10" s="2">
        <v>307.89999999999998</v>
      </c>
      <c r="D10" s="12">
        <f t="shared" ref="D10:D23" si="0">IF(E10="","",(RANK(E10,$E$9:$E$23,0)))</f>
        <v>4</v>
      </c>
      <c r="E10" s="13">
        <f>IF(C10="","",(C10*100000+A22*1000+1))</f>
        <v>30804000.999999996</v>
      </c>
      <c r="F10" s="14">
        <f t="shared" ref="F10:F23" si="1">IF(D10="","",(IF(D10&lt;5,C10,"")))</f>
        <v>307.89999999999998</v>
      </c>
      <c r="G10" s="15"/>
      <c r="H10" s="16">
        <v>2</v>
      </c>
      <c r="I10" s="1" t="s">
        <v>89</v>
      </c>
      <c r="J10" s="2">
        <v>305</v>
      </c>
      <c r="K10" s="12">
        <f t="shared" ref="K10:K23" si="2">IF(J10="","",(RANK(L10,$L$9:$L$23,0)))</f>
        <v>2</v>
      </c>
      <c r="L10" s="13">
        <f>IF(J10="","",(J10*100000+H22*1000+1))</f>
        <v>30514001</v>
      </c>
      <c r="M10" s="14">
        <f t="shared" ref="M10:M23" si="3">IF(K10="","",(IF(K10&lt;5,J10,"")))</f>
        <v>305</v>
      </c>
    </row>
    <row r="11" spans="1:13" ht="18" customHeight="1" x14ac:dyDescent="0.25">
      <c r="A11" s="16">
        <v>3</v>
      </c>
      <c r="B11" s="1" t="s">
        <v>79</v>
      </c>
      <c r="C11" s="2">
        <v>304.3</v>
      </c>
      <c r="D11" s="12">
        <f t="shared" si="0"/>
        <v>6</v>
      </c>
      <c r="E11" s="13">
        <f>IF(C11="","",(C11*100000+A21*1000+1))</f>
        <v>30443001</v>
      </c>
      <c r="F11" s="14" t="str">
        <f t="shared" si="1"/>
        <v/>
      </c>
      <c r="G11" s="15"/>
      <c r="H11" s="16">
        <v>3</v>
      </c>
      <c r="I11" s="1" t="s">
        <v>90</v>
      </c>
      <c r="J11" s="2">
        <v>303.3</v>
      </c>
      <c r="K11" s="12">
        <f t="shared" si="2"/>
        <v>4</v>
      </c>
      <c r="L11" s="13">
        <f>IF(J11="","",(J11*100000+H21*1000+1))</f>
        <v>30343001</v>
      </c>
      <c r="M11" s="14">
        <f t="shared" si="3"/>
        <v>303.3</v>
      </c>
    </row>
    <row r="12" spans="1:13" ht="18" customHeight="1" x14ac:dyDescent="0.25">
      <c r="A12" s="16">
        <v>4</v>
      </c>
      <c r="B12" s="1" t="s">
        <v>80</v>
      </c>
      <c r="C12" s="2">
        <v>293.2</v>
      </c>
      <c r="D12" s="12">
        <f t="shared" si="0"/>
        <v>9</v>
      </c>
      <c r="E12" s="13">
        <f>IF(C12="","",(C12*100000+A20*1000+1))</f>
        <v>29332001</v>
      </c>
      <c r="F12" s="14" t="str">
        <f t="shared" si="1"/>
        <v/>
      </c>
      <c r="G12" s="15"/>
      <c r="H12" s="16">
        <v>4</v>
      </c>
      <c r="I12" s="1" t="s">
        <v>97</v>
      </c>
      <c r="J12" s="2">
        <v>305</v>
      </c>
      <c r="K12" s="12">
        <f t="shared" si="2"/>
        <v>3</v>
      </c>
      <c r="L12" s="13">
        <f>IF(J12="","",(J12*100000+H20*1000+1))</f>
        <v>30512001</v>
      </c>
      <c r="M12" s="14">
        <f t="shared" si="3"/>
        <v>305</v>
      </c>
    </row>
    <row r="13" spans="1:13" ht="18" customHeight="1" x14ac:dyDescent="0.25">
      <c r="A13" s="16">
        <v>5</v>
      </c>
      <c r="B13" s="1" t="s">
        <v>81</v>
      </c>
      <c r="C13" s="2">
        <v>310.7</v>
      </c>
      <c r="D13" s="12">
        <f t="shared" si="0"/>
        <v>1</v>
      </c>
      <c r="E13" s="13">
        <f>IF(C13="","",(C13*100000+A19*1000+1))</f>
        <v>31081001</v>
      </c>
      <c r="F13" s="14">
        <f t="shared" si="1"/>
        <v>310.7</v>
      </c>
      <c r="G13" s="15"/>
      <c r="H13" s="16">
        <v>5</v>
      </c>
      <c r="I13" s="1"/>
      <c r="J13" s="2"/>
      <c r="K13" s="12" t="str">
        <f t="shared" si="2"/>
        <v/>
      </c>
      <c r="L13" s="13" t="str">
        <f>IF(J13="","",(J13*100000+H19*1000+1))</f>
        <v/>
      </c>
      <c r="M13" s="14" t="str">
        <f t="shared" si="3"/>
        <v/>
      </c>
    </row>
    <row r="14" spans="1:13" ht="18" customHeight="1" x14ac:dyDescent="0.25">
      <c r="A14" s="16">
        <v>6</v>
      </c>
      <c r="B14" s="1" t="s">
        <v>82</v>
      </c>
      <c r="C14" s="2">
        <v>309</v>
      </c>
      <c r="D14" s="12">
        <f t="shared" si="0"/>
        <v>2</v>
      </c>
      <c r="E14" s="13">
        <f>IF(C14="","",(C14*100000+A18*1000+1))</f>
        <v>30910001</v>
      </c>
      <c r="F14" s="14">
        <f t="shared" si="1"/>
        <v>309</v>
      </c>
      <c r="G14" s="15"/>
      <c r="H14" s="11">
        <v>6</v>
      </c>
      <c r="I14" s="1"/>
      <c r="J14" s="2"/>
      <c r="K14" s="12" t="str">
        <f t="shared" si="2"/>
        <v/>
      </c>
      <c r="L14" s="13" t="str">
        <f>IF(J14="","",(J14*100000+H18*1000+1))</f>
        <v/>
      </c>
      <c r="M14" s="14" t="str">
        <f t="shared" si="3"/>
        <v/>
      </c>
    </row>
    <row r="15" spans="1:13" ht="18" customHeight="1" x14ac:dyDescent="0.25">
      <c r="A15" s="16">
        <v>7</v>
      </c>
      <c r="B15" s="1" t="s">
        <v>83</v>
      </c>
      <c r="C15" s="2">
        <v>306.89999999999998</v>
      </c>
      <c r="D15" s="12">
        <f t="shared" si="0"/>
        <v>5</v>
      </c>
      <c r="E15" s="13">
        <f>IF(C15="","",(C15*100000+A17*1000+1))</f>
        <v>30699000.999999996</v>
      </c>
      <c r="F15" s="14" t="str">
        <f t="shared" si="1"/>
        <v/>
      </c>
      <c r="G15" s="15"/>
      <c r="H15" s="16">
        <v>7</v>
      </c>
      <c r="I15" s="1"/>
      <c r="J15" s="2"/>
      <c r="K15" s="12" t="str">
        <f t="shared" si="2"/>
        <v/>
      </c>
      <c r="L15" s="13" t="str">
        <f>IF(J15="","",(J15*100000+H17*1000+1))</f>
        <v/>
      </c>
      <c r="M15" s="14" t="str">
        <f t="shared" si="3"/>
        <v/>
      </c>
    </row>
    <row r="16" spans="1:13" ht="18" customHeight="1" x14ac:dyDescent="0.25">
      <c r="A16" s="11">
        <v>8</v>
      </c>
      <c r="B16" s="1" t="s">
        <v>84</v>
      </c>
      <c r="C16" s="2">
        <v>302.7</v>
      </c>
      <c r="D16" s="12">
        <f t="shared" si="0"/>
        <v>7</v>
      </c>
      <c r="E16" s="13">
        <f>IF(C16="","",(C16*100000+A16*1000+1))</f>
        <v>30278001</v>
      </c>
      <c r="F16" s="14" t="str">
        <f t="shared" si="1"/>
        <v/>
      </c>
      <c r="G16" s="15"/>
      <c r="H16" s="16">
        <v>8</v>
      </c>
      <c r="I16" s="1"/>
      <c r="J16" s="2"/>
      <c r="K16" s="12" t="str">
        <f t="shared" si="2"/>
        <v/>
      </c>
      <c r="L16" s="13" t="str">
        <f>IF(J16="","",(J16*100000+H16*1000+1))</f>
        <v/>
      </c>
      <c r="M16" s="14" t="str">
        <f t="shared" si="3"/>
        <v/>
      </c>
    </row>
    <row r="17" spans="1:13" ht="18" customHeight="1" x14ac:dyDescent="0.25">
      <c r="A17" s="16">
        <v>9</v>
      </c>
      <c r="B17" s="1" t="s">
        <v>85</v>
      </c>
      <c r="C17" s="2">
        <v>298.60000000000002</v>
      </c>
      <c r="D17" s="12">
        <f t="shared" si="0"/>
        <v>8</v>
      </c>
      <c r="E17" s="13">
        <f>IF(C17="","",(C17*100000+A15*1000+1))</f>
        <v>29867001.000000004</v>
      </c>
      <c r="F17" s="14" t="str">
        <f t="shared" si="1"/>
        <v/>
      </c>
      <c r="G17" s="15"/>
      <c r="H17" s="16">
        <v>9</v>
      </c>
      <c r="I17" s="1"/>
      <c r="J17" s="2"/>
      <c r="K17" s="12" t="str">
        <f t="shared" si="2"/>
        <v/>
      </c>
      <c r="L17" s="13" t="str">
        <f>IF(J17="","",(J17*100000+H15*1000+1))</f>
        <v/>
      </c>
      <c r="M17" s="14" t="str">
        <f t="shared" si="3"/>
        <v/>
      </c>
    </row>
    <row r="18" spans="1:13" ht="18" customHeight="1" x14ac:dyDescent="0.25">
      <c r="A18" s="16">
        <v>10</v>
      </c>
      <c r="B18" s="1" t="s">
        <v>86</v>
      </c>
      <c r="C18" s="2">
        <v>288.3</v>
      </c>
      <c r="D18" s="12">
        <f t="shared" si="0"/>
        <v>10</v>
      </c>
      <c r="E18" s="13">
        <f>IF(C18="","",(C18*100000+A14*1000+1))</f>
        <v>28836001</v>
      </c>
      <c r="F18" s="14" t="str">
        <f t="shared" si="1"/>
        <v/>
      </c>
      <c r="G18" s="15"/>
      <c r="H18" s="16">
        <v>10</v>
      </c>
      <c r="I18" s="1"/>
      <c r="J18" s="2"/>
      <c r="K18" s="12" t="str">
        <f t="shared" si="2"/>
        <v/>
      </c>
      <c r="L18" s="13" t="str">
        <f>IF(J18="","",(J18*100000+H14*1000+1))</f>
        <v/>
      </c>
      <c r="M18" s="14" t="str">
        <f t="shared" si="3"/>
        <v/>
      </c>
    </row>
    <row r="19" spans="1:13" ht="18" customHeight="1" x14ac:dyDescent="0.25">
      <c r="A19" s="16">
        <v>11</v>
      </c>
      <c r="B19" s="1" t="s">
        <v>87</v>
      </c>
      <c r="C19" s="2">
        <v>287</v>
      </c>
      <c r="D19" s="12">
        <f t="shared" si="0"/>
        <v>11</v>
      </c>
      <c r="E19" s="13">
        <f>IF(C19="","",(C19*100000+A13*1000+1))</f>
        <v>28705001</v>
      </c>
      <c r="F19" s="14" t="str">
        <f t="shared" si="1"/>
        <v/>
      </c>
      <c r="G19" s="15"/>
      <c r="H19" s="11">
        <v>11</v>
      </c>
      <c r="I19" s="1"/>
      <c r="J19" s="2"/>
      <c r="K19" s="12" t="str">
        <f t="shared" si="2"/>
        <v/>
      </c>
      <c r="L19" s="13" t="str">
        <f>IF(J19="","",(J19*100000+H13*1000+1))</f>
        <v/>
      </c>
      <c r="M19" s="14" t="str">
        <f t="shared" si="3"/>
        <v/>
      </c>
    </row>
    <row r="20" spans="1:13" ht="18" customHeight="1" x14ac:dyDescent="0.25">
      <c r="A20" s="16">
        <v>12</v>
      </c>
      <c r="B20" s="1"/>
      <c r="C20" s="2"/>
      <c r="D20" s="12" t="str">
        <f t="shared" si="0"/>
        <v/>
      </c>
      <c r="E20" s="13" t="str">
        <f>IF(C20="","",(C20*100000+A12*1000+1))</f>
        <v/>
      </c>
      <c r="F20" s="14" t="str">
        <f t="shared" si="1"/>
        <v/>
      </c>
      <c r="G20" s="15"/>
      <c r="H20" s="16">
        <v>12</v>
      </c>
      <c r="I20" s="1"/>
      <c r="J20" s="2"/>
      <c r="K20" s="12" t="str">
        <f t="shared" si="2"/>
        <v/>
      </c>
      <c r="L20" s="13" t="str">
        <f>IF(J20="","",(J20*100000+H12*1000+1))</f>
        <v/>
      </c>
      <c r="M20" s="14" t="str">
        <f t="shared" si="3"/>
        <v/>
      </c>
    </row>
    <row r="21" spans="1:13" ht="18" customHeight="1" x14ac:dyDescent="0.25">
      <c r="A21" s="16">
        <v>13</v>
      </c>
      <c r="B21" s="1"/>
      <c r="C21" s="2"/>
      <c r="D21" s="12" t="str">
        <f t="shared" si="0"/>
        <v/>
      </c>
      <c r="E21" s="13" t="str">
        <f>IF(C21="","",(C21*100000+A11*1000+1))</f>
        <v/>
      </c>
      <c r="F21" s="14" t="str">
        <f t="shared" si="1"/>
        <v/>
      </c>
      <c r="G21" s="15"/>
      <c r="H21" s="16">
        <v>13</v>
      </c>
      <c r="I21" s="1"/>
      <c r="J21" s="2"/>
      <c r="K21" s="12" t="str">
        <f t="shared" si="2"/>
        <v/>
      </c>
      <c r="L21" s="13" t="str">
        <f>IF(J21="","",(J21*100000+H11*1000+1))</f>
        <v/>
      </c>
      <c r="M21" s="14" t="str">
        <f t="shared" si="3"/>
        <v/>
      </c>
    </row>
    <row r="22" spans="1:13" ht="18" customHeight="1" x14ac:dyDescent="0.25">
      <c r="A22" s="16">
        <v>14</v>
      </c>
      <c r="B22" s="1"/>
      <c r="C22" s="2"/>
      <c r="D22" s="12" t="str">
        <f t="shared" si="0"/>
        <v/>
      </c>
      <c r="E22" s="13" t="str">
        <f>IF(C22="","",(C22*100000+A10*1000+1))</f>
        <v/>
      </c>
      <c r="F22" s="14" t="str">
        <f t="shared" si="1"/>
        <v/>
      </c>
      <c r="G22" s="15"/>
      <c r="H22" s="16">
        <v>14</v>
      </c>
      <c r="I22" s="1"/>
      <c r="J22" s="2"/>
      <c r="K22" s="12" t="str">
        <f t="shared" si="2"/>
        <v/>
      </c>
      <c r="L22" s="13" t="str">
        <f>IF(J22="","",(J22*100000+H10*1000+1))</f>
        <v/>
      </c>
      <c r="M22" s="14" t="str">
        <f t="shared" si="3"/>
        <v/>
      </c>
    </row>
    <row r="23" spans="1:13" ht="18" customHeight="1" x14ac:dyDescent="0.25">
      <c r="A23" s="11">
        <v>15</v>
      </c>
      <c r="B23" s="1"/>
      <c r="C23" s="2"/>
      <c r="D23" s="12" t="str">
        <f t="shared" si="0"/>
        <v/>
      </c>
      <c r="E23" s="13" t="str">
        <f>IF(C23="","",(C23*100000+A9*1000+1))</f>
        <v/>
      </c>
      <c r="F23" s="14" t="str">
        <f t="shared" si="1"/>
        <v/>
      </c>
      <c r="G23" s="15"/>
      <c r="H23" s="16">
        <v>15</v>
      </c>
      <c r="I23" s="1"/>
      <c r="J23" s="2"/>
      <c r="K23" s="12" t="str">
        <f t="shared" si="2"/>
        <v/>
      </c>
      <c r="L23" s="13" t="str">
        <f>IF(J23="","",(J23*100000+H9*1000+1))</f>
        <v/>
      </c>
      <c r="M23" s="14" t="str">
        <f t="shared" si="3"/>
        <v/>
      </c>
    </row>
    <row r="24" spans="1:13" ht="9" customHeight="1" x14ac:dyDescent="0.25"/>
    <row r="25" spans="1:13" ht="18.75" x14ac:dyDescent="0.3">
      <c r="A25" s="17" t="s">
        <v>7</v>
      </c>
      <c r="F25" s="18">
        <f>SUM(F9:F23)</f>
        <v>1235.9000000000001</v>
      </c>
      <c r="H25" s="17" t="s">
        <v>7</v>
      </c>
      <c r="M25" s="18">
        <f>SUM(M9:M23)</f>
        <v>1225</v>
      </c>
    </row>
    <row r="30" spans="1:13" x14ac:dyDescent="0.25">
      <c r="A30" s="23"/>
      <c r="B30" s="23"/>
      <c r="C30" s="23"/>
      <c r="H30" s="23"/>
      <c r="I30" s="23"/>
      <c r="J30" s="23"/>
    </row>
    <row r="31" spans="1:13" x14ac:dyDescent="0.25">
      <c r="A31" s="19" t="s">
        <v>9</v>
      </c>
      <c r="B31" s="20"/>
      <c r="H31" s="19" t="s">
        <v>9</v>
      </c>
      <c r="I31" s="20"/>
    </row>
  </sheetData>
  <sheetProtection sheet="1" objects="1" scenarios="1" selectLockedCells="1"/>
  <mergeCells count="10">
    <mergeCell ref="B6:F6"/>
    <mergeCell ref="I6:M6"/>
    <mergeCell ref="A30:C30"/>
    <mergeCell ref="H30:J30"/>
    <mergeCell ref="A1:M1"/>
    <mergeCell ref="A2:M2"/>
    <mergeCell ref="A4:B4"/>
    <mergeCell ref="F4:I4"/>
    <mergeCell ref="A5:B5"/>
    <mergeCell ref="F5:I5"/>
  </mergeCells>
  <conditionalFormatting sqref="C9:C23">
    <cfRule type="top10" dxfId="7" priority="2" rank="4"/>
  </conditionalFormatting>
  <conditionalFormatting sqref="J9:J23">
    <cfRule type="top10" dxfId="6" priority="1" rank="4"/>
  </conditionalFormatting>
  <pageMargins left="0.67" right="0.2" top="0.38" bottom="0.25" header="0.21" footer="0.17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823" r:id="rId4" name=" 7">
              <controlPr defaultSize="0" print="0" uiObject="1" autoLine="0" autoPict="0">
                <anchor moveWithCells="1" sizeWithCells="1">
                  <from>
                    <xdr:col>1</xdr:col>
                    <xdr:colOff>0</xdr:colOff>
                    <xdr:row>5</xdr:row>
                    <xdr:rowOff>0</xdr:rowOff>
                  </from>
                  <to>
                    <xdr:col>6</xdr:col>
                    <xdr:colOff>238125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Gaue!$A$1:$A$22</xm:f>
          </x14:formula1>
          <xm:sqref>B6:F6 I6:M6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M31"/>
  <sheetViews>
    <sheetView zoomScaleNormal="100" workbookViewId="0">
      <selection activeCell="B6" sqref="B6:F6"/>
    </sheetView>
  </sheetViews>
  <sheetFormatPr baseColWidth="10" defaultColWidth="11.5703125" defaultRowHeight="15" x14ac:dyDescent="0.25"/>
  <cols>
    <col min="1" max="1" width="6.5703125" customWidth="1"/>
    <col min="2" max="2" width="28.7109375" customWidth="1"/>
    <col min="3" max="3" width="10.42578125" customWidth="1"/>
    <col min="4" max="4" width="6" customWidth="1"/>
    <col min="5" max="5" width="11.5703125" hidden="1" customWidth="1"/>
    <col min="6" max="6" width="10.28515625" customWidth="1"/>
    <col min="7" max="7" width="7.7109375" customWidth="1"/>
    <col min="8" max="8" width="6.5703125" customWidth="1"/>
    <col min="9" max="9" width="28.7109375" customWidth="1"/>
    <col min="10" max="10" width="10.5703125" customWidth="1"/>
    <col min="11" max="11" width="8.28515625" bestFit="1" customWidth="1"/>
    <col min="12" max="12" width="11.5703125" hidden="1" customWidth="1"/>
    <col min="13" max="13" width="10.28515625" customWidth="1"/>
  </cols>
  <sheetData>
    <row r="1" spans="1:13" ht="23.25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7" x14ac:dyDescent="0.3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1" x14ac:dyDescent="0.35">
      <c r="A4" s="33" t="s">
        <v>18</v>
      </c>
      <c r="B4" s="33"/>
      <c r="C4" s="4" t="s">
        <v>11</v>
      </c>
      <c r="D4" s="4"/>
      <c r="E4" s="4"/>
      <c r="F4" s="27" t="s">
        <v>102</v>
      </c>
      <c r="G4" s="27"/>
      <c r="H4" s="27"/>
      <c r="I4" s="27"/>
    </row>
    <row r="5" spans="1:13" ht="21" customHeight="1" x14ac:dyDescent="0.35">
      <c r="A5" s="28" t="s">
        <v>8</v>
      </c>
      <c r="B5" s="28"/>
      <c r="C5" s="4" t="s">
        <v>10</v>
      </c>
      <c r="D5" s="4"/>
      <c r="E5" s="4"/>
      <c r="F5" s="29" t="s">
        <v>103</v>
      </c>
      <c r="G5" s="29"/>
      <c r="H5" s="29"/>
      <c r="I5" s="29"/>
    </row>
    <row r="6" spans="1:13" ht="21" x14ac:dyDescent="0.35">
      <c r="A6" s="5" t="s">
        <v>6</v>
      </c>
      <c r="B6" s="22"/>
      <c r="C6" s="22"/>
      <c r="D6" s="22"/>
      <c r="E6" s="22"/>
      <c r="F6" s="22"/>
      <c r="H6" s="5" t="s">
        <v>6</v>
      </c>
      <c r="I6" s="22"/>
      <c r="J6" s="22"/>
      <c r="K6" s="22"/>
      <c r="L6" s="22"/>
      <c r="M6" s="22"/>
    </row>
    <row r="7" spans="1:13" ht="7.9" customHeight="1" thickBot="1" x14ac:dyDescent="0.3">
      <c r="A7" s="6"/>
      <c r="H7" s="6"/>
    </row>
    <row r="8" spans="1:13" ht="16.5" thickBot="1" x14ac:dyDescent="0.3">
      <c r="A8" s="7" t="s">
        <v>3</v>
      </c>
      <c r="B8" s="8" t="s">
        <v>12</v>
      </c>
      <c r="C8" s="9" t="s">
        <v>4</v>
      </c>
      <c r="D8" s="10" t="s">
        <v>13</v>
      </c>
      <c r="E8" s="10" t="s">
        <v>16</v>
      </c>
      <c r="F8" s="9" t="s">
        <v>5</v>
      </c>
      <c r="H8" s="7" t="s">
        <v>3</v>
      </c>
      <c r="I8" s="8" t="s">
        <v>12</v>
      </c>
      <c r="J8" s="9" t="s">
        <v>4</v>
      </c>
      <c r="K8" s="10" t="s">
        <v>13</v>
      </c>
      <c r="L8" s="10" t="s">
        <v>16</v>
      </c>
      <c r="M8" s="9" t="s">
        <v>5</v>
      </c>
    </row>
    <row r="9" spans="1:13" ht="18" customHeight="1" x14ac:dyDescent="0.25">
      <c r="A9" s="11">
        <v>1</v>
      </c>
      <c r="B9" s="1" t="s">
        <v>81</v>
      </c>
      <c r="C9" s="2">
        <v>310.7</v>
      </c>
      <c r="D9" s="12">
        <f>IF(E9="","",(RANK(E9,$E$9:$E$23,0)))</f>
        <v>1</v>
      </c>
      <c r="E9" s="13">
        <f>IF(C9="","",(C9*100000+A23*1000+1))</f>
        <v>31085001</v>
      </c>
      <c r="F9" s="14">
        <f>IF(D9="","",(IF(D9&lt;5,C9,"")))</f>
        <v>310.7</v>
      </c>
      <c r="G9" s="15"/>
      <c r="H9" s="11">
        <v>1</v>
      </c>
      <c r="I9" s="1" t="s">
        <v>97</v>
      </c>
      <c r="J9" s="2">
        <v>308.3</v>
      </c>
      <c r="K9" s="12">
        <f>IF(L9="","",(RANK(L9,$L$9:$L$23,0)))</f>
        <v>1</v>
      </c>
      <c r="L9" s="13">
        <f>IF(J9="","",(J9*100000+H23*1000+1))</f>
        <v>30845001</v>
      </c>
      <c r="M9" s="14">
        <f>IF(K9="","",(IF(K9&lt;5,J9,"")))</f>
        <v>308.3</v>
      </c>
    </row>
    <row r="10" spans="1:13" ht="18" customHeight="1" x14ac:dyDescent="0.25">
      <c r="A10" s="16">
        <v>2</v>
      </c>
      <c r="B10" s="1" t="s">
        <v>77</v>
      </c>
      <c r="C10" s="2">
        <v>308.8</v>
      </c>
      <c r="D10" s="12">
        <f t="shared" ref="D10:D23" si="0">IF(E10="","",(RANK(E10,$E$9:$E$23,0)))</f>
        <v>2</v>
      </c>
      <c r="E10" s="13">
        <f>IF(C10="","",(C10*100000+A22*1000+1))</f>
        <v>30894001</v>
      </c>
      <c r="F10" s="14">
        <f t="shared" ref="F10:F23" si="1">IF(D10="","",(IF(D10&lt;5,C10,"")))</f>
        <v>308.8</v>
      </c>
      <c r="G10" s="15"/>
      <c r="H10" s="16">
        <v>2</v>
      </c>
      <c r="I10" s="1" t="s">
        <v>88</v>
      </c>
      <c r="J10" s="2">
        <v>307.89999999999998</v>
      </c>
      <c r="K10" s="12">
        <f t="shared" ref="K10:K23" si="2">IF(J10="","",(RANK(L10,$L$9:$L$23,0)))</f>
        <v>2</v>
      </c>
      <c r="L10" s="13">
        <f>IF(J10="","",(J10*100000+H22*1000+1))</f>
        <v>30804000.999999996</v>
      </c>
      <c r="M10" s="14">
        <f t="shared" ref="M10:M23" si="3">IF(K10="","",(IF(K10&lt;5,J10,"")))</f>
        <v>307.89999999999998</v>
      </c>
    </row>
    <row r="11" spans="1:13" ht="18" customHeight="1" x14ac:dyDescent="0.25">
      <c r="A11" s="16">
        <v>3</v>
      </c>
      <c r="B11" s="1" t="s">
        <v>82</v>
      </c>
      <c r="C11" s="2">
        <v>306.7</v>
      </c>
      <c r="D11" s="12">
        <f t="shared" si="0"/>
        <v>3</v>
      </c>
      <c r="E11" s="13">
        <f>IF(C11="","",(C11*100000+A21*1000+1))</f>
        <v>30683001</v>
      </c>
      <c r="F11" s="14">
        <f t="shared" si="1"/>
        <v>306.7</v>
      </c>
      <c r="G11" s="15"/>
      <c r="H11" s="16">
        <v>3</v>
      </c>
      <c r="I11" s="1" t="s">
        <v>90</v>
      </c>
      <c r="J11" s="2">
        <v>305.60000000000002</v>
      </c>
      <c r="K11" s="12">
        <f t="shared" si="2"/>
        <v>3</v>
      </c>
      <c r="L11" s="13">
        <f>IF(J11="","",(J11*100000+H21*1000+1))</f>
        <v>30573001.000000004</v>
      </c>
      <c r="M11" s="14">
        <f t="shared" si="3"/>
        <v>305.60000000000002</v>
      </c>
    </row>
    <row r="12" spans="1:13" ht="18" customHeight="1" x14ac:dyDescent="0.25">
      <c r="A12" s="16">
        <v>4</v>
      </c>
      <c r="B12" s="1" t="s">
        <v>78</v>
      </c>
      <c r="C12" s="2">
        <v>304.5</v>
      </c>
      <c r="D12" s="12">
        <f t="shared" si="0"/>
        <v>4</v>
      </c>
      <c r="E12" s="13">
        <f>IF(C12="","",(C12*100000+A20*1000+1))</f>
        <v>30462001</v>
      </c>
      <c r="F12" s="14">
        <f t="shared" si="1"/>
        <v>304.5</v>
      </c>
      <c r="G12" s="15"/>
      <c r="H12" s="16">
        <v>4</v>
      </c>
      <c r="I12" s="1" t="s">
        <v>89</v>
      </c>
      <c r="J12" s="2">
        <v>304.89999999999998</v>
      </c>
      <c r="K12" s="12">
        <f t="shared" si="2"/>
        <v>4</v>
      </c>
      <c r="L12" s="13">
        <f>IF(J12="","",(J12*100000+H20*1000+1))</f>
        <v>30502000.999999996</v>
      </c>
      <c r="M12" s="14">
        <f t="shared" si="3"/>
        <v>304.89999999999998</v>
      </c>
    </row>
    <row r="13" spans="1:13" ht="18" customHeight="1" x14ac:dyDescent="0.25">
      <c r="A13" s="16">
        <v>5</v>
      </c>
      <c r="B13" s="1" t="s">
        <v>85</v>
      </c>
      <c r="C13" s="2">
        <v>300.8</v>
      </c>
      <c r="D13" s="12">
        <f t="shared" si="0"/>
        <v>5</v>
      </c>
      <c r="E13" s="13">
        <f>IF(C13="","",(C13*100000+A19*1000+1))</f>
        <v>30091001</v>
      </c>
      <c r="F13" s="14" t="str">
        <f t="shared" si="1"/>
        <v/>
      </c>
      <c r="G13" s="15"/>
      <c r="H13" s="16">
        <v>5</v>
      </c>
      <c r="I13" s="1"/>
      <c r="J13" s="2"/>
      <c r="K13" s="12" t="str">
        <f t="shared" si="2"/>
        <v/>
      </c>
      <c r="L13" s="13" t="str">
        <f>IF(J13="","",(J13*100000+H19*1000+1))</f>
        <v/>
      </c>
      <c r="M13" s="14" t="str">
        <f t="shared" si="3"/>
        <v/>
      </c>
    </row>
    <row r="14" spans="1:13" ht="18" customHeight="1" x14ac:dyDescent="0.25">
      <c r="A14" s="16">
        <v>6</v>
      </c>
      <c r="B14" s="1" t="s">
        <v>80</v>
      </c>
      <c r="C14" s="2">
        <v>299.39999999999998</v>
      </c>
      <c r="D14" s="12">
        <f t="shared" si="0"/>
        <v>7</v>
      </c>
      <c r="E14" s="13">
        <f>IF(C14="","",(C14*100000+A18*1000+1))</f>
        <v>29950000.999999996</v>
      </c>
      <c r="F14" s="14" t="str">
        <f t="shared" si="1"/>
        <v/>
      </c>
      <c r="G14" s="15"/>
      <c r="H14" s="11">
        <v>6</v>
      </c>
      <c r="I14" s="1"/>
      <c r="J14" s="2"/>
      <c r="K14" s="12" t="str">
        <f t="shared" si="2"/>
        <v/>
      </c>
      <c r="L14" s="13" t="str">
        <f>IF(J14="","",(J14*100000+H18*1000+1))</f>
        <v/>
      </c>
      <c r="M14" s="14" t="str">
        <f t="shared" si="3"/>
        <v/>
      </c>
    </row>
    <row r="15" spans="1:13" ht="18" customHeight="1" x14ac:dyDescent="0.25">
      <c r="A15" s="16">
        <v>7</v>
      </c>
      <c r="B15" s="1" t="s">
        <v>83</v>
      </c>
      <c r="C15" s="2">
        <v>299.2</v>
      </c>
      <c r="D15" s="12">
        <f t="shared" si="0"/>
        <v>8</v>
      </c>
      <c r="E15" s="13">
        <f>IF(C15="","",(C15*100000+A17*1000+1))</f>
        <v>29929001</v>
      </c>
      <c r="F15" s="14" t="str">
        <f t="shared" si="1"/>
        <v/>
      </c>
      <c r="G15" s="15"/>
      <c r="H15" s="16">
        <v>7</v>
      </c>
      <c r="I15" s="1"/>
      <c r="J15" s="2"/>
      <c r="K15" s="12" t="str">
        <f t="shared" si="2"/>
        <v/>
      </c>
      <c r="L15" s="13" t="str">
        <f>IF(J15="","",(J15*100000+H17*1000+1))</f>
        <v/>
      </c>
      <c r="M15" s="14" t="str">
        <f t="shared" si="3"/>
        <v/>
      </c>
    </row>
    <row r="16" spans="1:13" ht="18" customHeight="1" x14ac:dyDescent="0.25">
      <c r="A16" s="11">
        <v>8</v>
      </c>
      <c r="B16" s="1" t="s">
        <v>86</v>
      </c>
      <c r="C16" s="2">
        <v>292</v>
      </c>
      <c r="D16" s="12">
        <f t="shared" si="0"/>
        <v>9</v>
      </c>
      <c r="E16" s="13">
        <f>IF(C16="","",(C16*100000+A16*1000+1))</f>
        <v>29208001</v>
      </c>
      <c r="F16" s="14" t="str">
        <f t="shared" si="1"/>
        <v/>
      </c>
      <c r="G16" s="15"/>
      <c r="H16" s="16">
        <v>8</v>
      </c>
      <c r="I16" s="1"/>
      <c r="J16" s="2"/>
      <c r="K16" s="12" t="str">
        <f t="shared" si="2"/>
        <v/>
      </c>
      <c r="L16" s="13" t="str">
        <f>IF(J16="","",(J16*100000+H16*1000+1))</f>
        <v/>
      </c>
      <c r="M16" s="14" t="str">
        <f t="shared" si="3"/>
        <v/>
      </c>
    </row>
    <row r="17" spans="1:13" ht="18" customHeight="1" x14ac:dyDescent="0.25">
      <c r="A17" s="16">
        <v>9</v>
      </c>
      <c r="B17" s="1" t="s">
        <v>92</v>
      </c>
      <c r="C17" s="2">
        <v>289.60000000000002</v>
      </c>
      <c r="D17" s="12">
        <f t="shared" si="0"/>
        <v>10</v>
      </c>
      <c r="E17" s="13">
        <f>IF(C17="","",(C17*100000+A15*1000+1))</f>
        <v>28967001.000000004</v>
      </c>
      <c r="F17" s="14" t="str">
        <f t="shared" si="1"/>
        <v/>
      </c>
      <c r="G17" s="15"/>
      <c r="H17" s="16">
        <v>9</v>
      </c>
      <c r="I17" s="1"/>
      <c r="J17" s="2"/>
      <c r="K17" s="12" t="str">
        <f t="shared" si="2"/>
        <v/>
      </c>
      <c r="L17" s="13" t="str">
        <f>IF(J17="","",(J17*100000+H15*1000+1))</f>
        <v/>
      </c>
      <c r="M17" s="14" t="str">
        <f t="shared" si="3"/>
        <v/>
      </c>
    </row>
    <row r="18" spans="1:13" ht="18" customHeight="1" x14ac:dyDescent="0.25">
      <c r="A18" s="16">
        <v>10</v>
      </c>
      <c r="B18" s="1" t="s">
        <v>79</v>
      </c>
      <c r="C18" s="2">
        <v>300.10000000000002</v>
      </c>
      <c r="D18" s="12">
        <f t="shared" si="0"/>
        <v>6</v>
      </c>
      <c r="E18" s="13">
        <f>IF(C18="","",(C18*100000+A14*1000+1))</f>
        <v>30016001.000000004</v>
      </c>
      <c r="F18" s="14" t="str">
        <f t="shared" si="1"/>
        <v/>
      </c>
      <c r="G18" s="15"/>
      <c r="H18" s="16">
        <v>10</v>
      </c>
      <c r="I18" s="1"/>
      <c r="J18" s="2"/>
      <c r="K18" s="12" t="str">
        <f t="shared" si="2"/>
        <v/>
      </c>
      <c r="L18" s="13" t="str">
        <f>IF(J18="","",(J18*100000+H14*1000+1))</f>
        <v/>
      </c>
      <c r="M18" s="14" t="str">
        <f t="shared" si="3"/>
        <v/>
      </c>
    </row>
    <row r="19" spans="1:13" ht="18" customHeight="1" x14ac:dyDescent="0.25">
      <c r="A19" s="16">
        <v>11</v>
      </c>
      <c r="B19" s="1"/>
      <c r="C19" s="2"/>
      <c r="D19" s="12" t="str">
        <f t="shared" si="0"/>
        <v/>
      </c>
      <c r="E19" s="13" t="str">
        <f>IF(C19="","",(C19*100000+A13*1000+1))</f>
        <v/>
      </c>
      <c r="F19" s="14" t="str">
        <f t="shared" si="1"/>
        <v/>
      </c>
      <c r="G19" s="15"/>
      <c r="H19" s="11">
        <v>11</v>
      </c>
      <c r="I19" s="1"/>
      <c r="J19" s="2"/>
      <c r="K19" s="12" t="str">
        <f t="shared" si="2"/>
        <v/>
      </c>
      <c r="L19" s="13" t="str">
        <f>IF(J19="","",(J19*100000+H13*1000+1))</f>
        <v/>
      </c>
      <c r="M19" s="14" t="str">
        <f t="shared" si="3"/>
        <v/>
      </c>
    </row>
    <row r="20" spans="1:13" ht="18" customHeight="1" x14ac:dyDescent="0.25">
      <c r="A20" s="16">
        <v>12</v>
      </c>
      <c r="B20" s="1"/>
      <c r="C20" s="2"/>
      <c r="D20" s="12" t="str">
        <f t="shared" si="0"/>
        <v/>
      </c>
      <c r="E20" s="13" t="str">
        <f>IF(C20="","",(C20*100000+A12*1000+1))</f>
        <v/>
      </c>
      <c r="F20" s="14" t="str">
        <f t="shared" si="1"/>
        <v/>
      </c>
      <c r="G20" s="15"/>
      <c r="H20" s="16">
        <v>12</v>
      </c>
      <c r="I20" s="1"/>
      <c r="J20" s="2"/>
      <c r="K20" s="12" t="str">
        <f t="shared" si="2"/>
        <v/>
      </c>
      <c r="L20" s="13" t="str">
        <f>IF(J20="","",(J20*100000+H12*1000+1))</f>
        <v/>
      </c>
      <c r="M20" s="14" t="str">
        <f t="shared" si="3"/>
        <v/>
      </c>
    </row>
    <row r="21" spans="1:13" ht="18" customHeight="1" x14ac:dyDescent="0.25">
      <c r="A21" s="16">
        <v>13</v>
      </c>
      <c r="B21" s="1"/>
      <c r="C21" s="2"/>
      <c r="D21" s="12" t="str">
        <f t="shared" si="0"/>
        <v/>
      </c>
      <c r="E21" s="13" t="str">
        <f>IF(C21="","",(C21*100000+A11*1000+1))</f>
        <v/>
      </c>
      <c r="F21" s="14" t="str">
        <f t="shared" si="1"/>
        <v/>
      </c>
      <c r="G21" s="15"/>
      <c r="H21" s="16">
        <v>13</v>
      </c>
      <c r="I21" s="1"/>
      <c r="J21" s="2"/>
      <c r="K21" s="12" t="str">
        <f t="shared" si="2"/>
        <v/>
      </c>
      <c r="L21" s="13" t="str">
        <f>IF(J21="","",(J21*100000+H11*1000+1))</f>
        <v/>
      </c>
      <c r="M21" s="14" t="str">
        <f t="shared" si="3"/>
        <v/>
      </c>
    </row>
    <row r="22" spans="1:13" ht="18" customHeight="1" x14ac:dyDescent="0.25">
      <c r="A22" s="16">
        <v>14</v>
      </c>
      <c r="B22" s="1"/>
      <c r="C22" s="2"/>
      <c r="D22" s="12" t="str">
        <f t="shared" si="0"/>
        <v/>
      </c>
      <c r="E22" s="13" t="str">
        <f>IF(C22="","",(C22*100000+A10*1000+1))</f>
        <v/>
      </c>
      <c r="F22" s="14" t="str">
        <f t="shared" si="1"/>
        <v/>
      </c>
      <c r="G22" s="15"/>
      <c r="H22" s="16">
        <v>14</v>
      </c>
      <c r="I22" s="1"/>
      <c r="J22" s="2"/>
      <c r="K22" s="12" t="str">
        <f t="shared" si="2"/>
        <v/>
      </c>
      <c r="L22" s="13" t="str">
        <f>IF(J22="","",(J22*100000+H10*1000+1))</f>
        <v/>
      </c>
      <c r="M22" s="14" t="str">
        <f t="shared" si="3"/>
        <v/>
      </c>
    </row>
    <row r="23" spans="1:13" ht="18" customHeight="1" x14ac:dyDescent="0.25">
      <c r="A23" s="11">
        <v>15</v>
      </c>
      <c r="B23" s="1"/>
      <c r="C23" s="2"/>
      <c r="D23" s="12" t="str">
        <f t="shared" si="0"/>
        <v/>
      </c>
      <c r="E23" s="13" t="str">
        <f>IF(C23="","",(C23*100000+A9*1000+1))</f>
        <v/>
      </c>
      <c r="F23" s="14" t="str">
        <f t="shared" si="1"/>
        <v/>
      </c>
      <c r="G23" s="15"/>
      <c r="H23" s="16">
        <v>15</v>
      </c>
      <c r="I23" s="1"/>
      <c r="J23" s="2"/>
      <c r="K23" s="12" t="str">
        <f t="shared" si="2"/>
        <v/>
      </c>
      <c r="L23" s="13" t="str">
        <f>IF(J23="","",(J23*100000+H9*1000+1))</f>
        <v/>
      </c>
      <c r="M23" s="14" t="str">
        <f t="shared" si="3"/>
        <v/>
      </c>
    </row>
    <row r="24" spans="1:13" ht="9" customHeight="1" x14ac:dyDescent="0.25"/>
    <row r="25" spans="1:13" ht="18.75" x14ac:dyDescent="0.3">
      <c r="A25" s="17" t="s">
        <v>7</v>
      </c>
      <c r="F25" s="18">
        <f>SUM(F9:F23)</f>
        <v>1230.7</v>
      </c>
      <c r="H25" s="17" t="s">
        <v>7</v>
      </c>
      <c r="M25" s="18">
        <f>SUM(M9:M23)</f>
        <v>1226.7</v>
      </c>
    </row>
    <row r="30" spans="1:13" x14ac:dyDescent="0.25">
      <c r="A30" s="23"/>
      <c r="B30" s="23"/>
      <c r="C30" s="23"/>
      <c r="H30" s="23"/>
      <c r="I30" s="23"/>
      <c r="J30" s="23"/>
    </row>
    <row r="31" spans="1:13" x14ac:dyDescent="0.25">
      <c r="A31" s="19" t="s">
        <v>9</v>
      </c>
      <c r="B31" s="20"/>
      <c r="H31" s="19" t="s">
        <v>9</v>
      </c>
      <c r="I31" s="20"/>
    </row>
  </sheetData>
  <sheetProtection sheet="1" objects="1" scenarios="1" selectLockedCells="1"/>
  <mergeCells count="10">
    <mergeCell ref="B6:F6"/>
    <mergeCell ref="I6:M6"/>
    <mergeCell ref="A30:C30"/>
    <mergeCell ref="H30:J30"/>
    <mergeCell ref="A1:M1"/>
    <mergeCell ref="A2:M2"/>
    <mergeCell ref="A4:B4"/>
    <mergeCell ref="F4:I4"/>
    <mergeCell ref="A5:B5"/>
    <mergeCell ref="F5:I5"/>
  </mergeCells>
  <conditionalFormatting sqref="C9:C23">
    <cfRule type="top10" dxfId="5" priority="2" rank="4"/>
  </conditionalFormatting>
  <conditionalFormatting sqref="J9:J23">
    <cfRule type="top10" dxfId="4" priority="1" rank="4"/>
  </conditionalFormatting>
  <pageMargins left="0.67" right="0.2" top="0.42" bottom="0.25" header="0.31496062992125984" footer="0.17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 7">
              <controlPr defaultSize="0" print="0" uiObject="1" autoLine="0" autoPict="0">
                <anchor moveWithCells="1" sizeWithCells="1">
                  <from>
                    <xdr:col>8</xdr:col>
                    <xdr:colOff>0</xdr:colOff>
                    <xdr:row>5</xdr:row>
                    <xdr:rowOff>0</xdr:rowOff>
                  </from>
                  <to>
                    <xdr:col>13</xdr:col>
                    <xdr:colOff>219075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Gaue!$A$1:$A$22</xm:f>
          </x14:formula1>
          <xm:sqref>B6:F6 I6:M6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M24"/>
  <sheetViews>
    <sheetView zoomScaleNormal="100" workbookViewId="0">
      <selection activeCell="F4" sqref="F4:I4"/>
    </sheetView>
  </sheetViews>
  <sheetFormatPr baseColWidth="10" defaultColWidth="11.5703125" defaultRowHeight="15" x14ac:dyDescent="0.25"/>
  <cols>
    <col min="1" max="1" width="6.5703125" customWidth="1"/>
    <col min="2" max="2" width="28.7109375" customWidth="1"/>
    <col min="3" max="3" width="10.42578125" customWidth="1"/>
    <col min="4" max="4" width="6" customWidth="1"/>
    <col min="5" max="5" width="11.5703125" hidden="1" customWidth="1"/>
    <col min="6" max="6" width="9.85546875" customWidth="1"/>
    <col min="7" max="7" width="7.7109375" customWidth="1"/>
    <col min="8" max="8" width="6.5703125" customWidth="1"/>
    <col min="9" max="9" width="28.7109375" customWidth="1"/>
    <col min="10" max="10" width="10.5703125" customWidth="1"/>
    <col min="11" max="11" width="6.5703125" customWidth="1"/>
    <col min="12" max="12" width="12.7109375" hidden="1" customWidth="1"/>
    <col min="13" max="13" width="9.85546875" customWidth="1"/>
  </cols>
  <sheetData>
    <row r="1" spans="1:13" ht="23.25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7" x14ac:dyDescent="0.3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1" x14ac:dyDescent="0.35">
      <c r="A4" s="34" t="s">
        <v>17</v>
      </c>
      <c r="B4" s="34"/>
      <c r="C4" s="4" t="s">
        <v>11</v>
      </c>
      <c r="D4" s="4"/>
      <c r="E4" s="4"/>
      <c r="F4" s="27"/>
      <c r="G4" s="27"/>
      <c r="H4" s="27"/>
      <c r="I4" s="27"/>
    </row>
    <row r="5" spans="1:13" ht="21" customHeight="1" x14ac:dyDescent="0.35">
      <c r="A5" s="28" t="s">
        <v>2</v>
      </c>
      <c r="B5" s="28"/>
      <c r="C5" s="4" t="s">
        <v>10</v>
      </c>
      <c r="D5" s="4"/>
      <c r="E5" s="4"/>
      <c r="F5" s="29"/>
      <c r="G5" s="29"/>
      <c r="H5" s="29"/>
      <c r="I5" s="29"/>
    </row>
    <row r="6" spans="1:13" ht="21" x14ac:dyDescent="0.35">
      <c r="A6" s="5" t="s">
        <v>6</v>
      </c>
      <c r="B6" s="22"/>
      <c r="C6" s="22"/>
      <c r="D6" s="22"/>
      <c r="E6" s="22"/>
      <c r="F6" s="22"/>
      <c r="H6" s="5" t="s">
        <v>6</v>
      </c>
      <c r="I6" s="22"/>
      <c r="J6" s="22"/>
      <c r="K6" s="22"/>
      <c r="L6" s="22"/>
      <c r="M6" s="22"/>
    </row>
    <row r="7" spans="1:13" ht="7.9" customHeight="1" thickBot="1" x14ac:dyDescent="0.3">
      <c r="A7" s="6"/>
      <c r="H7" s="6"/>
    </row>
    <row r="8" spans="1:13" ht="16.5" thickBot="1" x14ac:dyDescent="0.3">
      <c r="A8" s="7" t="s">
        <v>3</v>
      </c>
      <c r="B8" s="8" t="s">
        <v>12</v>
      </c>
      <c r="C8" s="9" t="s">
        <v>4</v>
      </c>
      <c r="D8" s="10" t="s">
        <v>13</v>
      </c>
      <c r="E8" s="10" t="s">
        <v>16</v>
      </c>
      <c r="F8" s="9" t="s">
        <v>5</v>
      </c>
      <c r="H8" s="7" t="s">
        <v>3</v>
      </c>
      <c r="I8" s="8" t="s">
        <v>12</v>
      </c>
      <c r="J8" s="9" t="s">
        <v>4</v>
      </c>
      <c r="K8" s="10" t="s">
        <v>13</v>
      </c>
      <c r="L8" s="10" t="s">
        <v>16</v>
      </c>
      <c r="M8" s="9" t="s">
        <v>5</v>
      </c>
    </row>
    <row r="9" spans="1:13" ht="18" customHeight="1" x14ac:dyDescent="0.25">
      <c r="A9" s="11">
        <v>1</v>
      </c>
      <c r="B9" s="1"/>
      <c r="C9" s="2"/>
      <c r="D9" s="12" t="str">
        <f>IF(E9="","",(RANK(E9,$E$9:$E$16,0)))</f>
        <v/>
      </c>
      <c r="E9" s="13" t="str">
        <f>IF(C9="","",(C9*100000+A16*1000+1))</f>
        <v/>
      </c>
      <c r="F9" s="14" t="str">
        <f>IF(D9="","",(IF(D9&lt;4,C9,"")))</f>
        <v/>
      </c>
      <c r="G9" s="15"/>
      <c r="H9" s="11">
        <v>1</v>
      </c>
      <c r="I9" s="1"/>
      <c r="J9" s="2"/>
      <c r="K9" s="12" t="str">
        <f>IF(J9="","",(RANK(L9,$L$9:$L$16,0)))</f>
        <v/>
      </c>
      <c r="L9" s="13" t="str">
        <f>IF(J9="","",(J9*1000000+H16*1000+1))</f>
        <v/>
      </c>
      <c r="M9" s="14" t="str">
        <f>IF(K9="","",(IF(K9&lt;4,J9,"")))</f>
        <v/>
      </c>
    </row>
    <row r="10" spans="1:13" ht="18" customHeight="1" x14ac:dyDescent="0.25">
      <c r="A10" s="16">
        <v>2</v>
      </c>
      <c r="B10" s="1"/>
      <c r="C10" s="2"/>
      <c r="D10" s="12" t="str">
        <f>IF(E10="","",(RANK(E10,$E$9:$E$16,0)))</f>
        <v/>
      </c>
      <c r="E10" s="13" t="str">
        <f>IF(C10="","",(C10*100000+A15*1000+1))</f>
        <v/>
      </c>
      <c r="F10" s="14" t="str">
        <f t="shared" ref="F10:F16" si="0">IF(D10="","",(IF(D10&lt;4,C10,"")))</f>
        <v/>
      </c>
      <c r="G10" s="15"/>
      <c r="H10" s="16">
        <v>2</v>
      </c>
      <c r="I10" s="1"/>
      <c r="J10" s="2"/>
      <c r="K10" s="12" t="str">
        <f t="shared" ref="K10:K16" si="1">IF(J10="","",(RANK(L10,$L$9:$L$16,0)))</f>
        <v/>
      </c>
      <c r="L10" s="13" t="str">
        <f>IF(J10="","",(J10*1000000+H15*1000+1))</f>
        <v/>
      </c>
      <c r="M10" s="14" t="str">
        <f>IF(K10="","",(IF(K10&lt;4,J10,"")))</f>
        <v/>
      </c>
    </row>
    <row r="11" spans="1:13" ht="18" customHeight="1" x14ac:dyDescent="0.25">
      <c r="A11" s="16">
        <v>3</v>
      </c>
      <c r="B11" s="1"/>
      <c r="C11" s="2"/>
      <c r="D11" s="12" t="str">
        <f t="shared" ref="D11:D16" si="2">IF(E11="","",(RANK(E11,$E$9:$E$16,0)))</f>
        <v/>
      </c>
      <c r="E11" s="13" t="str">
        <f>IF(C11="","",(C11*100000+A14*1000+1))</f>
        <v/>
      </c>
      <c r="F11" s="14" t="str">
        <f t="shared" si="0"/>
        <v/>
      </c>
      <c r="G11" s="15"/>
      <c r="H11" s="16">
        <v>3</v>
      </c>
      <c r="I11" s="1"/>
      <c r="J11" s="2"/>
      <c r="K11" s="12" t="str">
        <f t="shared" si="1"/>
        <v/>
      </c>
      <c r="L11" s="13" t="str">
        <f>IF(J11="","",(J11*1000000+H14*1000+1))</f>
        <v/>
      </c>
      <c r="M11" s="14" t="str">
        <f t="shared" ref="M11:M16" si="3">IF(K11="","",(IF(K11&lt;4,J11,"")))</f>
        <v/>
      </c>
    </row>
    <row r="12" spans="1:13" ht="18" customHeight="1" x14ac:dyDescent="0.25">
      <c r="A12" s="16">
        <v>4</v>
      </c>
      <c r="B12" s="1"/>
      <c r="C12" s="2"/>
      <c r="D12" s="12" t="str">
        <f t="shared" si="2"/>
        <v/>
      </c>
      <c r="E12" s="13" t="str">
        <f>IF(C12="","",(C12*100000+A13*1000+1))</f>
        <v/>
      </c>
      <c r="F12" s="14" t="str">
        <f t="shared" si="0"/>
        <v/>
      </c>
      <c r="G12" s="15"/>
      <c r="H12" s="16">
        <v>4</v>
      </c>
      <c r="I12" s="1"/>
      <c r="J12" s="2"/>
      <c r="K12" s="12" t="str">
        <f t="shared" si="1"/>
        <v/>
      </c>
      <c r="L12" s="13" t="str">
        <f>IF(J12="","",(J12*1000000+H13*1000+1))</f>
        <v/>
      </c>
      <c r="M12" s="14" t="str">
        <f t="shared" si="3"/>
        <v/>
      </c>
    </row>
    <row r="13" spans="1:13" ht="18" customHeight="1" x14ac:dyDescent="0.25">
      <c r="A13" s="16">
        <v>5</v>
      </c>
      <c r="B13" s="1"/>
      <c r="C13" s="2"/>
      <c r="D13" s="12" t="str">
        <f t="shared" si="2"/>
        <v/>
      </c>
      <c r="E13" s="13" t="str">
        <f>IF(C13="","",(C13*100000+A12*1000+1))</f>
        <v/>
      </c>
      <c r="F13" s="14" t="str">
        <f t="shared" si="0"/>
        <v/>
      </c>
      <c r="G13" s="15"/>
      <c r="H13" s="16">
        <v>5</v>
      </c>
      <c r="I13" s="1"/>
      <c r="J13" s="2"/>
      <c r="K13" s="12" t="str">
        <f t="shared" si="1"/>
        <v/>
      </c>
      <c r="L13" s="13" t="str">
        <f>IF(J13="","",(J13*1000000+H12*1000+1))</f>
        <v/>
      </c>
      <c r="M13" s="14" t="str">
        <f t="shared" si="3"/>
        <v/>
      </c>
    </row>
    <row r="14" spans="1:13" ht="18" customHeight="1" x14ac:dyDescent="0.25">
      <c r="A14" s="16">
        <v>6</v>
      </c>
      <c r="B14" s="1"/>
      <c r="C14" s="2"/>
      <c r="D14" s="12" t="str">
        <f t="shared" si="2"/>
        <v/>
      </c>
      <c r="E14" s="13" t="str">
        <f>IF(C14="","",(C14*100000+A11*1000+1))</f>
        <v/>
      </c>
      <c r="F14" s="14" t="str">
        <f t="shared" si="0"/>
        <v/>
      </c>
      <c r="G14" s="15"/>
      <c r="H14" s="16">
        <v>6</v>
      </c>
      <c r="I14" s="1"/>
      <c r="J14" s="2"/>
      <c r="K14" s="12" t="str">
        <f t="shared" si="1"/>
        <v/>
      </c>
      <c r="L14" s="13" t="str">
        <f>IF(J14="","",(J14*1000000+H11*1000+1))</f>
        <v/>
      </c>
      <c r="M14" s="14" t="str">
        <f t="shared" si="3"/>
        <v/>
      </c>
    </row>
    <row r="15" spans="1:13" ht="18" customHeight="1" x14ac:dyDescent="0.25">
      <c r="A15" s="16">
        <v>7</v>
      </c>
      <c r="B15" s="1"/>
      <c r="C15" s="2"/>
      <c r="D15" s="12" t="str">
        <f t="shared" si="2"/>
        <v/>
      </c>
      <c r="E15" s="13" t="str">
        <f>IF(C15="","",(C15*100000+A10*1000+1))</f>
        <v/>
      </c>
      <c r="F15" s="14" t="str">
        <f t="shared" si="0"/>
        <v/>
      </c>
      <c r="G15" s="15"/>
      <c r="H15" s="16">
        <v>7</v>
      </c>
      <c r="I15" s="1"/>
      <c r="J15" s="2"/>
      <c r="K15" s="12" t="str">
        <f t="shared" si="1"/>
        <v/>
      </c>
      <c r="L15" s="13" t="str">
        <f>IF(J15="","",(J15*1000000+H10*1000+1))</f>
        <v/>
      </c>
      <c r="M15" s="14" t="str">
        <f t="shared" si="3"/>
        <v/>
      </c>
    </row>
    <row r="16" spans="1:13" ht="18" customHeight="1" x14ac:dyDescent="0.25">
      <c r="A16" s="16">
        <v>8</v>
      </c>
      <c r="B16" s="1"/>
      <c r="C16" s="2"/>
      <c r="D16" s="12" t="str">
        <f t="shared" si="2"/>
        <v/>
      </c>
      <c r="E16" s="13" t="str">
        <f>IF(C16="","",(C16*100000+A9*1000+1))</f>
        <v/>
      </c>
      <c r="F16" s="14" t="str">
        <f t="shared" si="0"/>
        <v/>
      </c>
      <c r="G16" s="15"/>
      <c r="H16" s="16">
        <v>8</v>
      </c>
      <c r="I16" s="1"/>
      <c r="J16" s="2"/>
      <c r="K16" s="12" t="str">
        <f t="shared" si="1"/>
        <v/>
      </c>
      <c r="L16" s="13" t="str">
        <f>IF(J16="","",(J16*1000000+H9*1000+1))</f>
        <v/>
      </c>
      <c r="M16" s="14" t="str">
        <f t="shared" si="3"/>
        <v/>
      </c>
    </row>
    <row r="17" spans="1:13" ht="9" customHeight="1" x14ac:dyDescent="0.25"/>
    <row r="18" spans="1:13" ht="18.75" x14ac:dyDescent="0.3">
      <c r="A18" s="17" t="s">
        <v>7</v>
      </c>
      <c r="F18" s="18">
        <f>SUM(F9:F16)</f>
        <v>0</v>
      </c>
      <c r="H18" s="17" t="s">
        <v>7</v>
      </c>
      <c r="M18" s="18">
        <f>SUM(M9:M16)</f>
        <v>0</v>
      </c>
    </row>
    <row r="23" spans="1:13" x14ac:dyDescent="0.25">
      <c r="A23" s="23"/>
      <c r="B23" s="23"/>
      <c r="C23" s="23"/>
      <c r="H23" s="23"/>
      <c r="I23" s="23"/>
      <c r="J23" s="23"/>
    </row>
    <row r="24" spans="1:13" x14ac:dyDescent="0.25">
      <c r="A24" s="19" t="s">
        <v>9</v>
      </c>
      <c r="B24" s="20"/>
      <c r="H24" s="19" t="s">
        <v>9</v>
      </c>
      <c r="I24" s="20"/>
    </row>
  </sheetData>
  <sheetProtection sheet="1" objects="1" scenarios="1" selectLockedCells="1"/>
  <mergeCells count="10">
    <mergeCell ref="B6:F6"/>
    <mergeCell ref="I6:M6"/>
    <mergeCell ref="A23:C23"/>
    <mergeCell ref="H23:J23"/>
    <mergeCell ref="A1:M1"/>
    <mergeCell ref="A2:M2"/>
    <mergeCell ref="A4:B4"/>
    <mergeCell ref="F4:I4"/>
    <mergeCell ref="A5:B5"/>
    <mergeCell ref="F5:I5"/>
  </mergeCells>
  <conditionalFormatting sqref="C9:C16">
    <cfRule type="top10" dxfId="3" priority="2" rank="3"/>
  </conditionalFormatting>
  <conditionalFormatting sqref="J9:J16">
    <cfRule type="top10" dxfId="2" priority="1" rank="3"/>
  </conditionalFormatting>
  <pageMargins left="0.67" right="0.2" top="0.73" bottom="0.3937007874015748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0000000}">
          <x14:formula1>
            <xm:f>Gaue!$A$1:$A$22</xm:f>
          </x14:formula1>
          <xm:sqref>B6:F6 I6:M6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M24"/>
  <sheetViews>
    <sheetView zoomScaleNormal="100" workbookViewId="0">
      <selection activeCell="F4" sqref="F4:I4"/>
    </sheetView>
  </sheetViews>
  <sheetFormatPr baseColWidth="10" defaultColWidth="11.5703125" defaultRowHeight="15" x14ac:dyDescent="0.25"/>
  <cols>
    <col min="1" max="1" width="6.5703125" customWidth="1"/>
    <col min="2" max="2" width="28.7109375" customWidth="1"/>
    <col min="3" max="3" width="10.42578125" customWidth="1"/>
    <col min="4" max="4" width="6" customWidth="1"/>
    <col min="5" max="5" width="11.5703125" hidden="1" customWidth="1"/>
    <col min="6" max="6" width="9.28515625" customWidth="1"/>
    <col min="7" max="7" width="7.7109375" customWidth="1"/>
    <col min="8" max="8" width="6.5703125" customWidth="1"/>
    <col min="9" max="9" width="28.7109375" customWidth="1"/>
    <col min="10" max="10" width="10.5703125" customWidth="1"/>
    <col min="11" max="11" width="6.5703125" customWidth="1"/>
    <col min="12" max="12" width="12.7109375" hidden="1" customWidth="1"/>
    <col min="13" max="13" width="9.28515625" customWidth="1"/>
  </cols>
  <sheetData>
    <row r="1" spans="1:13" ht="23.25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7" x14ac:dyDescent="0.3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1" x14ac:dyDescent="0.35">
      <c r="A4" s="34" t="s">
        <v>17</v>
      </c>
      <c r="B4" s="34"/>
      <c r="C4" s="4" t="s">
        <v>11</v>
      </c>
      <c r="D4" s="4"/>
      <c r="E4" s="4"/>
      <c r="F4" s="27"/>
      <c r="G4" s="27"/>
      <c r="H4" s="27"/>
      <c r="I4" s="27"/>
    </row>
    <row r="5" spans="1:13" ht="21" customHeight="1" x14ac:dyDescent="0.35">
      <c r="A5" s="28" t="s">
        <v>8</v>
      </c>
      <c r="B5" s="28"/>
      <c r="C5" s="4" t="s">
        <v>10</v>
      </c>
      <c r="D5" s="4"/>
      <c r="E5" s="4"/>
      <c r="F5" s="29"/>
      <c r="G5" s="29"/>
      <c r="H5" s="29"/>
      <c r="I5" s="29"/>
    </row>
    <row r="6" spans="1:13" ht="21" x14ac:dyDescent="0.35">
      <c r="A6" s="5" t="s">
        <v>6</v>
      </c>
      <c r="B6" s="31"/>
      <c r="C6" s="31"/>
      <c r="D6" s="31"/>
      <c r="E6" s="31"/>
      <c r="F6" s="31"/>
      <c r="H6" s="5" t="s">
        <v>6</v>
      </c>
      <c r="I6" s="22"/>
      <c r="J6" s="22"/>
      <c r="K6" s="22"/>
      <c r="L6" s="22"/>
      <c r="M6" s="22"/>
    </row>
    <row r="7" spans="1:13" ht="7.9" customHeight="1" thickBot="1" x14ac:dyDescent="0.3">
      <c r="A7" s="6"/>
      <c r="H7" s="6"/>
    </row>
    <row r="8" spans="1:13" ht="16.5" thickBot="1" x14ac:dyDescent="0.3">
      <c r="A8" s="7" t="s">
        <v>3</v>
      </c>
      <c r="B8" s="8" t="s">
        <v>12</v>
      </c>
      <c r="C8" s="9" t="s">
        <v>4</v>
      </c>
      <c r="D8" s="10" t="s">
        <v>13</v>
      </c>
      <c r="E8" s="10" t="s">
        <v>16</v>
      </c>
      <c r="F8" s="9" t="s">
        <v>5</v>
      </c>
      <c r="H8" s="7" t="s">
        <v>3</v>
      </c>
      <c r="I8" s="8" t="s">
        <v>12</v>
      </c>
      <c r="J8" s="9" t="s">
        <v>4</v>
      </c>
      <c r="K8" s="10" t="s">
        <v>13</v>
      </c>
      <c r="L8" s="10" t="s">
        <v>16</v>
      </c>
      <c r="M8" s="9" t="s">
        <v>5</v>
      </c>
    </row>
    <row r="9" spans="1:13" ht="18" customHeight="1" x14ac:dyDescent="0.25">
      <c r="A9" s="11">
        <v>1</v>
      </c>
      <c r="B9" s="1"/>
      <c r="C9" s="2"/>
      <c r="D9" s="12" t="str">
        <f>IF(E9="","",(RANK(E9,$E$9:$E$16,0)))</f>
        <v/>
      </c>
      <c r="E9" s="13" t="str">
        <f>IF(C9="","",(C9*100000+A16*1000+1))</f>
        <v/>
      </c>
      <c r="F9" s="14" t="str">
        <f>IF(D9="","",(IF(D9&lt;4,C9,"")))</f>
        <v/>
      </c>
      <c r="G9" s="15"/>
      <c r="H9" s="11">
        <v>1</v>
      </c>
      <c r="I9" s="1"/>
      <c r="J9" s="2"/>
      <c r="K9" s="12" t="str">
        <f>IF(J9="","",(RANK(L9,$L$9:$L$16,0)))</f>
        <v/>
      </c>
      <c r="L9" s="13" t="str">
        <f>IF(J9="","",(J9*1000000+H16*1000+1))</f>
        <v/>
      </c>
      <c r="M9" s="14" t="str">
        <f>IF(K9="","",(IF(K9&lt;4,J9,"")))</f>
        <v/>
      </c>
    </row>
    <row r="10" spans="1:13" ht="18" customHeight="1" x14ac:dyDescent="0.25">
      <c r="A10" s="16">
        <v>2</v>
      </c>
      <c r="B10" s="1"/>
      <c r="C10" s="2"/>
      <c r="D10" s="12" t="str">
        <f>IF(E10="","",(RANK(E10,$E$9:$E$16,0)))</f>
        <v/>
      </c>
      <c r="E10" s="13" t="str">
        <f>IF(C10="","",(C10*100000+A15*1000+1))</f>
        <v/>
      </c>
      <c r="F10" s="14" t="str">
        <f t="shared" ref="F10:F16" si="0">IF(D10="","",(IF(D10&lt;4,C10,"")))</f>
        <v/>
      </c>
      <c r="G10" s="15"/>
      <c r="H10" s="16">
        <v>2</v>
      </c>
      <c r="I10" s="1"/>
      <c r="J10" s="2"/>
      <c r="K10" s="12" t="str">
        <f t="shared" ref="K10:K16" si="1">IF(J10="","",(RANK(L10,$L$9:$L$16,0)))</f>
        <v/>
      </c>
      <c r="L10" s="13" t="str">
        <f>IF(J10="","",(J10*1000000+H15*1000+1))</f>
        <v/>
      </c>
      <c r="M10" s="14" t="str">
        <f>IF(K10="","",(IF(K10&lt;4,J10,"")))</f>
        <v/>
      </c>
    </row>
    <row r="11" spans="1:13" ht="18" customHeight="1" x14ac:dyDescent="0.25">
      <c r="A11" s="16">
        <v>3</v>
      </c>
      <c r="B11" s="1"/>
      <c r="C11" s="2"/>
      <c r="D11" s="12" t="str">
        <f t="shared" ref="D11:D16" si="2">IF(E11="","",(RANK(E11,$E$9:$E$16,0)))</f>
        <v/>
      </c>
      <c r="E11" s="13" t="str">
        <f>IF(C11="","",(C11*100000+A14*1000+1))</f>
        <v/>
      </c>
      <c r="F11" s="14" t="str">
        <f t="shared" si="0"/>
        <v/>
      </c>
      <c r="G11" s="15"/>
      <c r="H11" s="16">
        <v>3</v>
      </c>
      <c r="I11" s="1"/>
      <c r="J11" s="2"/>
      <c r="K11" s="12" t="str">
        <f t="shared" si="1"/>
        <v/>
      </c>
      <c r="L11" s="13" t="str">
        <f>IF(J11="","",(J11*1000000+H14*1000+1))</f>
        <v/>
      </c>
      <c r="M11" s="14" t="str">
        <f t="shared" ref="M11:M16" si="3">IF(K11="","",(IF(K11&lt;4,J11,"")))</f>
        <v/>
      </c>
    </row>
    <row r="12" spans="1:13" ht="18" customHeight="1" x14ac:dyDescent="0.25">
      <c r="A12" s="16">
        <v>4</v>
      </c>
      <c r="B12" s="1"/>
      <c r="C12" s="2"/>
      <c r="D12" s="12" t="str">
        <f t="shared" si="2"/>
        <v/>
      </c>
      <c r="E12" s="13" t="str">
        <f>IF(C12="","",(C12*100000+A13*1000+1))</f>
        <v/>
      </c>
      <c r="F12" s="14" t="str">
        <f t="shared" si="0"/>
        <v/>
      </c>
      <c r="G12" s="15"/>
      <c r="H12" s="16">
        <v>4</v>
      </c>
      <c r="I12" s="1"/>
      <c r="J12" s="2"/>
      <c r="K12" s="12" t="str">
        <f t="shared" si="1"/>
        <v/>
      </c>
      <c r="L12" s="13" t="str">
        <f>IF(J12="","",(J12*1000000+H13*1000+1))</f>
        <v/>
      </c>
      <c r="M12" s="14" t="str">
        <f t="shared" si="3"/>
        <v/>
      </c>
    </row>
    <row r="13" spans="1:13" ht="18" customHeight="1" x14ac:dyDescent="0.25">
      <c r="A13" s="16">
        <v>5</v>
      </c>
      <c r="B13" s="1"/>
      <c r="C13" s="2"/>
      <c r="D13" s="12" t="str">
        <f t="shared" si="2"/>
        <v/>
      </c>
      <c r="E13" s="13" t="str">
        <f>IF(C13="","",(C13*100000+A12*1000+1))</f>
        <v/>
      </c>
      <c r="F13" s="14" t="str">
        <f t="shared" si="0"/>
        <v/>
      </c>
      <c r="G13" s="15"/>
      <c r="H13" s="16">
        <v>5</v>
      </c>
      <c r="I13" s="1"/>
      <c r="J13" s="2"/>
      <c r="K13" s="12" t="str">
        <f t="shared" si="1"/>
        <v/>
      </c>
      <c r="L13" s="13" t="str">
        <f>IF(J13="","",(J13*1000000+H12*1000+1))</f>
        <v/>
      </c>
      <c r="M13" s="14" t="str">
        <f t="shared" si="3"/>
        <v/>
      </c>
    </row>
    <row r="14" spans="1:13" ht="18" customHeight="1" x14ac:dyDescent="0.25">
      <c r="A14" s="16">
        <v>6</v>
      </c>
      <c r="B14" s="1"/>
      <c r="C14" s="2"/>
      <c r="D14" s="12" t="str">
        <f t="shared" si="2"/>
        <v/>
      </c>
      <c r="E14" s="13" t="str">
        <f>IF(C14="","",(C14*100000+A11*1000+1))</f>
        <v/>
      </c>
      <c r="F14" s="14" t="str">
        <f t="shared" si="0"/>
        <v/>
      </c>
      <c r="G14" s="15"/>
      <c r="H14" s="16">
        <v>6</v>
      </c>
      <c r="I14" s="1"/>
      <c r="J14" s="2"/>
      <c r="K14" s="12" t="str">
        <f t="shared" si="1"/>
        <v/>
      </c>
      <c r="L14" s="13" t="str">
        <f>IF(J14="","",(J14*1000000+H11*1000+1))</f>
        <v/>
      </c>
      <c r="M14" s="14" t="str">
        <f t="shared" si="3"/>
        <v/>
      </c>
    </row>
    <row r="15" spans="1:13" ht="18" customHeight="1" x14ac:dyDescent="0.25">
      <c r="A15" s="16">
        <v>7</v>
      </c>
      <c r="B15" s="1"/>
      <c r="C15" s="2"/>
      <c r="D15" s="12" t="str">
        <f t="shared" si="2"/>
        <v/>
      </c>
      <c r="E15" s="13" t="str">
        <f>IF(C15="","",(C15*100000+A10*1000+1))</f>
        <v/>
      </c>
      <c r="F15" s="14" t="str">
        <f t="shared" si="0"/>
        <v/>
      </c>
      <c r="G15" s="15"/>
      <c r="H15" s="16">
        <v>7</v>
      </c>
      <c r="I15" s="1"/>
      <c r="J15" s="2"/>
      <c r="K15" s="12" t="str">
        <f t="shared" si="1"/>
        <v/>
      </c>
      <c r="L15" s="13" t="str">
        <f>IF(J15="","",(J15*1000000+H10*1000+1))</f>
        <v/>
      </c>
      <c r="M15" s="14" t="str">
        <f t="shared" si="3"/>
        <v/>
      </c>
    </row>
    <row r="16" spans="1:13" ht="18" customHeight="1" x14ac:dyDescent="0.25">
      <c r="A16" s="16">
        <v>8</v>
      </c>
      <c r="B16" s="1"/>
      <c r="C16" s="2"/>
      <c r="D16" s="12" t="str">
        <f t="shared" si="2"/>
        <v/>
      </c>
      <c r="E16" s="13" t="str">
        <f>IF(C16="","",(C16*100000+A9*1000+1))</f>
        <v/>
      </c>
      <c r="F16" s="14" t="str">
        <f t="shared" si="0"/>
        <v/>
      </c>
      <c r="G16" s="15"/>
      <c r="H16" s="16">
        <v>8</v>
      </c>
      <c r="I16" s="1"/>
      <c r="J16" s="2"/>
      <c r="K16" s="12" t="str">
        <f t="shared" si="1"/>
        <v/>
      </c>
      <c r="L16" s="13" t="str">
        <f>IF(J16="","",(J16*1000000+H9*1000+1))</f>
        <v/>
      </c>
      <c r="M16" s="14" t="str">
        <f t="shared" si="3"/>
        <v/>
      </c>
    </row>
    <row r="17" spans="1:13" ht="9" customHeight="1" x14ac:dyDescent="0.25"/>
    <row r="18" spans="1:13" ht="18.75" x14ac:dyDescent="0.3">
      <c r="A18" s="17" t="s">
        <v>7</v>
      </c>
      <c r="F18" s="18">
        <f>SUM(F9:F16)</f>
        <v>0</v>
      </c>
      <c r="H18" s="17" t="s">
        <v>7</v>
      </c>
      <c r="M18" s="18">
        <f>SUM(M9:M16)</f>
        <v>0</v>
      </c>
    </row>
    <row r="23" spans="1:13" x14ac:dyDescent="0.25">
      <c r="A23" s="32"/>
      <c r="B23" s="32"/>
      <c r="C23" s="32"/>
      <c r="H23" s="32"/>
      <c r="I23" s="32"/>
      <c r="J23" s="32"/>
    </row>
    <row r="24" spans="1:13" x14ac:dyDescent="0.25">
      <c r="A24" s="19" t="s">
        <v>9</v>
      </c>
      <c r="B24" s="20"/>
      <c r="H24" s="19" t="s">
        <v>9</v>
      </c>
      <c r="I24" s="20"/>
    </row>
  </sheetData>
  <sheetProtection sheet="1" objects="1" scenarios="1" selectLockedCells="1"/>
  <mergeCells count="10">
    <mergeCell ref="B6:F6"/>
    <mergeCell ref="I6:M6"/>
    <mergeCell ref="A23:C23"/>
    <mergeCell ref="H23:J23"/>
    <mergeCell ref="A1:M1"/>
    <mergeCell ref="A2:M2"/>
    <mergeCell ref="A4:B4"/>
    <mergeCell ref="F4:I4"/>
    <mergeCell ref="A5:B5"/>
    <mergeCell ref="F5:I5"/>
  </mergeCells>
  <conditionalFormatting sqref="C9:C16">
    <cfRule type="top10" dxfId="1" priority="2" rank="3"/>
  </conditionalFormatting>
  <conditionalFormatting sqref="J9:J16">
    <cfRule type="top10" dxfId="0" priority="1" rank="3"/>
  </conditionalFormatting>
  <pageMargins left="0.67" right="0.2" top="0.7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801" r:id="rId4" name=" 9">
              <controlPr defaultSize="0" print="0" uiObject="1" autoLine="0" autoPict="0">
                <anchor moveWithCells="1" sizeWithCells="1">
                  <from>
                    <xdr:col>8</xdr:col>
                    <xdr:colOff>0</xdr:colOff>
                    <xdr:row>5</xdr:row>
                    <xdr:rowOff>0</xdr:rowOff>
                  </from>
                  <to>
                    <xdr:col>13</xdr:col>
                    <xdr:colOff>200025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0000000}">
          <x14:formula1>
            <xm:f>Gaue!$A$1:$A$22</xm:f>
          </x14:formula1>
          <xm:sqref>B6:F6 I6:M6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Gaue</vt:lpstr>
      <vt:lpstr>LG frei Vor</vt:lpstr>
      <vt:lpstr>LG frei Rück</vt:lpstr>
      <vt:lpstr>LP frei Vor </vt:lpstr>
      <vt:lpstr>LP frei Rück</vt:lpstr>
      <vt:lpstr>LG-A Vor</vt:lpstr>
      <vt:lpstr>LG-A Rück</vt:lpstr>
      <vt:lpstr>LP-A Vor</vt:lpstr>
      <vt:lpstr>LP-A Rück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Gisela Leutenmaier</dc:creator>
  <cp:lastModifiedBy>Info CS-Installationstechnik</cp:lastModifiedBy>
  <cp:lastPrinted>2025-03-14T14:25:01Z</cp:lastPrinted>
  <dcterms:created xsi:type="dcterms:W3CDTF">2016-03-28T08:32:07Z</dcterms:created>
  <dcterms:modified xsi:type="dcterms:W3CDTF">2026-05-17T18:00:03Z</dcterms:modified>
</cp:coreProperties>
</file>